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<sst xmlns="http://schemas.openxmlformats.org/spreadsheetml/2006/main" count="9763" uniqueCount="71">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</sst>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2681647.9400749062</c:v>
                </c:pt>
                <c:pt idx="1">
                  <c:v>2621722.8464419479</c:v>
                </c:pt>
                <c:pt idx="2">
                  <c:v>2584269.6629213481</c:v>
                </c:pt>
                <c:pt idx="3">
                  <c:v>2584269.6629213481</c:v>
                </c:pt>
                <c:pt idx="4">
                  <c:v>2670542.6356589147</c:v>
                </c:pt>
                <c:pt idx="5">
                  <c:v>2616279.0697674421</c:v>
                </c:pt>
                <c:pt idx="6">
                  <c:v>2555232.5581395347</c:v>
                </c:pt>
                <c:pt idx="7">
                  <c:v>2796511.6279069767</c:v>
                </c:pt>
                <c:pt idx="8">
                  <c:v>2674418.6046511629</c:v>
                </c:pt>
                <c:pt idx="9">
                  <c:v>3094961.2403100776</c:v>
                </c:pt>
                <c:pt idx="10">
                  <c:v>3170542.6356589152</c:v>
                </c:pt>
                <c:pt idx="11">
                  <c:v>3020387.5968992249</c:v>
                </c:pt>
                <c:pt idx="12">
                  <c:v>3140039.4477317557</c:v>
                </c:pt>
                <c:pt idx="13">
                  <c:v>3234714.0039447728</c:v>
                </c:pt>
                <c:pt idx="14">
                  <c:v>3047337.2781065088</c:v>
                </c:pt>
                <c:pt idx="15">
                  <c:v>3471400.3944773171</c:v>
                </c:pt>
                <c:pt idx="16">
                  <c:v>3662848.1185185187</c:v>
                </c:pt>
                <c:pt idx="17">
                  <c:v>3824074.0740740737</c:v>
                </c:pt>
                <c:pt idx="18">
                  <c:v>3648148.1481481479</c:v>
                </c:pt>
                <c:pt idx="19">
                  <c:v>3962962.9629629632</c:v>
                </c:pt>
                <c:pt idx="20">
                  <c:v>4021317.829457364</c:v>
                </c:pt>
                <c:pt idx="21">
                  <c:v>3689922.4806201546</c:v>
                </c:pt>
                <c:pt idx="22">
                  <c:v>4156976.7441860465</c:v>
                </c:pt>
                <c:pt idx="23">
                  <c:v>4224806.2015503878</c:v>
                </c:pt>
                <c:pt idx="24">
                  <c:v>4578754.5787545787</c:v>
                </c:pt>
                <c:pt idx="25">
                  <c:v>4717013.888888889</c:v>
                </c:pt>
                <c:pt idx="26">
                  <c:v>5242592.5925925924</c:v>
                </c:pt>
                <c:pt idx="27">
                  <c:v>4835164.8351648347</c:v>
                </c:pt>
                <c:pt idx="28">
                  <c:v>4787037.0370370364</c:v>
                </c:pt>
                <c:pt idx="29">
                  <c:v>4832713.7546468396</c:v>
                </c:pt>
                <c:pt idx="30">
                  <c:v>5164233.5766423363</c:v>
                </c:pt>
                <c:pt idx="31">
                  <c:v>5778558.8752196841</c:v>
                </c:pt>
                <c:pt idx="32">
                  <c:v>4634146.3414634103</c:v>
                </c:pt>
                <c:pt idx="33">
                  <c:v>5144508.6705202302</c:v>
                </c:pt>
                <c:pt idx="34">
                  <c:v>5172414</c:v>
                </c:pt>
                <c:pt idx="35">
                  <c:v>5000000</c:v>
                </c:pt>
                <c:pt idx="36">
                  <c:v>5517241</c:v>
                </c:pt>
                <c:pt idx="37">
                  <c:v>5913978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00632"/>
        <c:axId val="176123328"/>
      </c:lineChart>
      <c:catAx>
        <c:axId val="1755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3328"/>
        <c:crosses val="autoZero"/>
        <c:auto val="1"/>
        <c:lblAlgn val="ctr"/>
        <c:lblOffset val="100"/>
        <c:noMultiLvlLbl val="0"/>
      </c:catAx>
      <c:valAx>
        <c:axId val="176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0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=""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6</v>
      </c>
      <c r="D5">
        <f>+VLOOKUP(Tablero!K9,Codigos!$B$2:$C$33,2,0)</f>
        <v>27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26272010I</v>
      </c>
      <c r="C9" t="str">
        <f t="shared" ref="C9:K12" si="0">+$B$5&amp;$C$5&amp;$D$5&amp;C$8&amp;$A9</f>
        <v>26272011I</v>
      </c>
      <c r="D9" t="str">
        <f t="shared" si="0"/>
        <v>26272012I</v>
      </c>
      <c r="E9" t="str">
        <f t="shared" si="0"/>
        <v>26272013I</v>
      </c>
      <c r="F9" t="str">
        <f t="shared" si="0"/>
        <v>26272014I</v>
      </c>
      <c r="G9" t="str">
        <f t="shared" si="0"/>
        <v>26272015I</v>
      </c>
      <c r="H9" t="str">
        <f t="shared" si="0"/>
        <v>26272016I</v>
      </c>
      <c r="I9" t="str">
        <f t="shared" si="0"/>
        <v>26272017I</v>
      </c>
      <c r="J9" t="str">
        <f t="shared" si="0"/>
        <v>26272018I</v>
      </c>
      <c r="K9" t="str">
        <f t="shared" si="0"/>
        <v>26272019I</v>
      </c>
    </row>
    <row r="10" spans="1:11" x14ac:dyDescent="0.25">
      <c r="A10" t="s">
        <v>9</v>
      </c>
      <c r="B10" t="str">
        <f t="shared" ref="B10:B12" si="1">+$B$5&amp;$C$5&amp;$D$5&amp;B$8&amp;$A10</f>
        <v>26272010II</v>
      </c>
      <c r="C10" t="str">
        <f t="shared" si="0"/>
        <v>26272011II</v>
      </c>
      <c r="D10" t="str">
        <f t="shared" si="0"/>
        <v>26272012II</v>
      </c>
      <c r="E10" t="str">
        <f t="shared" si="0"/>
        <v>26272013II</v>
      </c>
      <c r="F10" t="str">
        <f t="shared" si="0"/>
        <v>26272014II</v>
      </c>
      <c r="G10" t="str">
        <f t="shared" si="0"/>
        <v>26272015II</v>
      </c>
      <c r="H10" t="str">
        <f t="shared" si="0"/>
        <v>26272016II</v>
      </c>
      <c r="I10" t="str">
        <f t="shared" si="0"/>
        <v>26272017II</v>
      </c>
      <c r="J10" t="str">
        <f t="shared" si="0"/>
        <v>26272018II</v>
      </c>
      <c r="K10" t="str">
        <f t="shared" si="0"/>
        <v>26272019II</v>
      </c>
    </row>
    <row r="11" spans="1:11" x14ac:dyDescent="0.25">
      <c r="A11" t="s">
        <v>10</v>
      </c>
      <c r="B11" t="str">
        <f t="shared" si="1"/>
        <v>26272010III</v>
      </c>
      <c r="C11" t="str">
        <f t="shared" si="0"/>
        <v>26272011III</v>
      </c>
      <c r="D11" t="str">
        <f t="shared" si="0"/>
        <v>26272012III</v>
      </c>
      <c r="E11" t="str">
        <f t="shared" si="0"/>
        <v>26272013III</v>
      </c>
      <c r="F11" t="str">
        <f t="shared" si="0"/>
        <v>26272014III</v>
      </c>
      <c r="G11" t="str">
        <f t="shared" si="0"/>
        <v>26272015III</v>
      </c>
      <c r="H11" t="str">
        <f t="shared" si="0"/>
        <v>26272016III</v>
      </c>
      <c r="I11" t="str">
        <f t="shared" si="0"/>
        <v>26272017III</v>
      </c>
      <c r="J11" t="str">
        <f t="shared" si="0"/>
        <v>26272018III</v>
      </c>
      <c r="K11" t="str">
        <f t="shared" si="0"/>
        <v>26272019III</v>
      </c>
    </row>
    <row r="12" spans="1:11" x14ac:dyDescent="0.25">
      <c r="A12" t="s">
        <v>11</v>
      </c>
      <c r="B12" t="str">
        <f t="shared" si="1"/>
        <v>26272010IV</v>
      </c>
      <c r="C12" t="str">
        <f t="shared" si="0"/>
        <v>26272011IV</v>
      </c>
      <c r="D12" t="str">
        <f t="shared" si="0"/>
        <v>26272012IV</v>
      </c>
      <c r="E12" t="str">
        <f t="shared" si="0"/>
        <v>26272013IV</v>
      </c>
      <c r="F12" t="str">
        <f t="shared" si="0"/>
        <v>26272014IV</v>
      </c>
      <c r="G12" t="str">
        <f t="shared" si="0"/>
        <v>26272015IV</v>
      </c>
      <c r="H12" t="str">
        <f t="shared" si="0"/>
        <v>26272016IV</v>
      </c>
      <c r="I12" t="str">
        <f t="shared" si="0"/>
        <v>26272017IV</v>
      </c>
      <c r="J12" t="str">
        <f t="shared" si="0"/>
        <v>26272018IV</v>
      </c>
      <c r="K12" t="str">
        <f t="shared" si="0"/>
        <v>26272019IV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2681647.9400749062</v>
      </c>
      <c r="C17" s="15">
        <f>+IFERROR(VLOOKUP(C9,Base!$D:$J,7,0),"-")</f>
        <v>2670542.6356589147</v>
      </c>
      <c r="D17" s="15">
        <f>+IFERROR(VLOOKUP(D9,Base!$D:$J,7,0),"-")</f>
        <v>2674418.6046511629</v>
      </c>
      <c r="E17" s="15">
        <f>+IFERROR(VLOOKUP(E9,Base!$D:$J,7,0),"-")</f>
        <v>3140039.4477317557</v>
      </c>
      <c r="F17" s="15">
        <f>+IFERROR(VLOOKUP(F9,Base!$D:$J,7,0),"-")</f>
        <v>3662848.1185185187</v>
      </c>
      <c r="G17" s="15">
        <f>+IFERROR(VLOOKUP(G9,Base!$D:$J,7,0),"-")</f>
        <v>4021317.829457364</v>
      </c>
      <c r="H17" s="15">
        <f>+IFERROR(VLOOKUP(H9,Base!$D:$J,7,0),"-")</f>
        <v>4578754.5787545787</v>
      </c>
      <c r="I17" s="15">
        <f>+IFERROR(VLOOKUP(I9,Base!$D:$J,7,0),"-")</f>
        <v>4787037.0370370364</v>
      </c>
      <c r="J17" s="15">
        <f>+IFERROR(VLOOKUP(J9,Base!$D:$J,7,0),"-")</f>
        <v>4634146.3414634103</v>
      </c>
      <c r="K17" s="15">
        <f>+IFERROR(VLOOKUP(K9,Base!$D:$J,7,0),"-")</f>
        <v>5517241</v>
      </c>
    </row>
    <row r="18" spans="1:11" x14ac:dyDescent="0.25">
      <c r="A18" t="s">
        <v>9</v>
      </c>
      <c r="B18" s="15">
        <f>+IFERROR(VLOOKUP(B10,Base!$D:$J,7,0),"-")</f>
        <v>2621722.8464419479</v>
      </c>
      <c r="C18" s="15">
        <f>+IFERROR(VLOOKUP(C10,Base!$D:$J,7,0),"-")</f>
        <v>2616279.0697674421</v>
      </c>
      <c r="D18" s="15">
        <f>+IFERROR(VLOOKUP(D10,Base!$D:$J,7,0),"-")</f>
        <v>3094961.2403100776</v>
      </c>
      <c r="E18" s="15">
        <f>+IFERROR(VLOOKUP(E10,Base!$D:$J,7,0),"-")</f>
        <v>3234714.0039447728</v>
      </c>
      <c r="F18" s="15">
        <f>+IFERROR(VLOOKUP(F10,Base!$D:$J,7,0),"-")</f>
        <v>3824074.0740740737</v>
      </c>
      <c r="G18" s="15">
        <f>+IFERROR(VLOOKUP(G10,Base!$D:$J,7,0),"-")</f>
        <v>3689922.4806201546</v>
      </c>
      <c r="H18" s="15">
        <f>+IFERROR(VLOOKUP(H10,Base!$D:$J,7,0),"-")</f>
        <v>4717013.888888889</v>
      </c>
      <c r="I18" s="15">
        <f>+IFERROR(VLOOKUP(I10,Base!$D:$J,7,0),"-")</f>
        <v>4832713.7546468396</v>
      </c>
      <c r="J18" s="15">
        <f>+IFERROR(VLOOKUP(J10,Base!$D:$J,7,0),"-")</f>
        <v>5144508.6705202302</v>
      </c>
      <c r="K18" s="15">
        <f>+IFERROR(VLOOKUP(K10,Base!$D:$J,7,0),"-")</f>
        <v>5913978</v>
      </c>
    </row>
    <row r="19" spans="1:11" x14ac:dyDescent="0.25">
      <c r="A19" t="s">
        <v>10</v>
      </c>
      <c r="B19" s="15">
        <f>+IFERROR(VLOOKUP(B11,Base!$D:$J,7,0),"-")</f>
        <v>2584269.6629213481</v>
      </c>
      <c r="C19" s="15">
        <f>+IFERROR(VLOOKUP(C11,Base!$D:$J,7,0),"-")</f>
        <v>2555232.5581395347</v>
      </c>
      <c r="D19" s="15">
        <f>+IFERROR(VLOOKUP(D11,Base!$D:$J,7,0),"-")</f>
        <v>3170542.6356589152</v>
      </c>
      <c r="E19" s="15">
        <f>+IFERROR(VLOOKUP(E11,Base!$D:$J,7,0),"-")</f>
        <v>3047337.2781065088</v>
      </c>
      <c r="F19" s="15">
        <f>+IFERROR(VLOOKUP(F11,Base!$D:$J,7,0),"-")</f>
        <v>3648148.1481481479</v>
      </c>
      <c r="G19" s="15">
        <f>+IFERROR(VLOOKUP(G11,Base!$D:$J,7,0),"-")</f>
        <v>4156976.7441860465</v>
      </c>
      <c r="H19" s="15">
        <f>+IFERROR(VLOOKUP(H11,Base!$D:$J,7,0),"-")</f>
        <v>5242592.5925925924</v>
      </c>
      <c r="I19" s="15">
        <f>+IFERROR(VLOOKUP(I11,Base!$D:$J,7,0),"-")</f>
        <v>5164233.5766423363</v>
      </c>
      <c r="J19" s="15">
        <f>+IFERROR(VLOOKUP(J11,Base!$D:$J,7,0),"-")</f>
        <v>5172414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2584269.6629213481</v>
      </c>
      <c r="C20" s="15">
        <f>+IFERROR(VLOOKUP(C12,Base!$D:$J,7,0),"-")</f>
        <v>2796511.6279069767</v>
      </c>
      <c r="D20" s="15">
        <f>+IFERROR(VLOOKUP(D12,Base!$D:$J,7,0),"-")</f>
        <v>3020387.5968992249</v>
      </c>
      <c r="E20" s="15">
        <f>+IFERROR(VLOOKUP(E12,Base!$D:$J,7,0),"-")</f>
        <v>3471400.3944773171</v>
      </c>
      <c r="F20" s="15">
        <f>+IFERROR(VLOOKUP(F12,Base!$D:$J,7,0),"-")</f>
        <v>3962962.9629629632</v>
      </c>
      <c r="G20" s="15">
        <f>+IFERROR(VLOOKUP(G12,Base!$D:$J,7,0),"-")</f>
        <v>4224806.2015503878</v>
      </c>
      <c r="H20" s="15">
        <f>+IFERROR(VLOOKUP(H12,Base!$D:$J,7,0),"-")</f>
        <v>4835164.8351648347</v>
      </c>
      <c r="I20" s="15">
        <f>+IFERROR(VLOOKUP(I12,Base!$D:$J,7,0),"-")</f>
        <v>5778558.8752196841</v>
      </c>
      <c r="J20" s="15">
        <f>+IFERROR(VLOOKUP(J12,Base!$D:$J,7,0),"-")</f>
        <v>5000000</v>
      </c>
      <c r="K20" s="15" t="str">
        <f>+IFERROR(VLOOKUP(K12,Base!$D:$J,7,0),"-")</f>
        <v>-</v>
      </c>
    </row>
    <row r="24" spans="1:11" x14ac:dyDescent="0.25">
      <c r="B24" s="3">
        <f>+B17</f>
        <v>2681647.9400749062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2621722.8464419479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2584269.6629213481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2584269.6629213481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2670542.6356589147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2616279.0697674421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2555232.5581395347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2796511.6279069767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2674418.6046511629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3094961.2403100776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3170542.6356589152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3020387.5968992249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3140039.4477317557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3234714.0039447728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3047337.2781065088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3471400.3944773171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3662848.1185185187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3824074.0740740737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3648148.1481481479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3962962.9629629632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4021317.829457364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3689922.4806201546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4156976.7441860465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4224806.2015503878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4578754.5787545787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4717013.888888889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5242592.5925925924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4835164.8351648347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4787037.0370370364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4832713.7546468396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5164233.5766423363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5778558.8752196841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4634146.3414634103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5144508.6705202302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5172414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5000000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5517241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5913978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48</v>
      </c>
      <c r="I9" s="38"/>
      <c r="J9" s="19"/>
      <c r="K9" s="32" t="s">
        <v>36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2681647.9400749062</v>
      </c>
      <c r="F32" s="30">
        <f>+Tabla!C17</f>
        <v>2670542.6356589147</v>
      </c>
      <c r="G32" s="30">
        <f>+Tabla!D17</f>
        <v>2674418.6046511629</v>
      </c>
      <c r="H32" s="30">
        <f>+Tabla!F17</f>
        <v>3662848.1185185187</v>
      </c>
      <c r="I32" s="30">
        <f>+Tabla!G17</f>
        <v>4021317.829457364</v>
      </c>
      <c r="J32" s="30">
        <f>+Tabla!H17</f>
        <v>4578754.5787545787</v>
      </c>
      <c r="K32" s="30">
        <f>+Tabla!I17</f>
        <v>4787037.0370370364</v>
      </c>
      <c r="L32" s="30">
        <f>+Tabla!J17</f>
        <v>4634146.3414634103</v>
      </c>
      <c r="M32" s="30">
        <f>+Tabla!K17</f>
        <v>5517241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2621722.8464419479</v>
      </c>
      <c r="F33" s="30">
        <f>+Tabla!C18</f>
        <v>2616279.0697674421</v>
      </c>
      <c r="G33" s="30">
        <f>+Tabla!D18</f>
        <v>3094961.2403100776</v>
      </c>
      <c r="H33" s="30">
        <f>+Tabla!F18</f>
        <v>3824074.0740740737</v>
      </c>
      <c r="I33" s="30">
        <f>+Tabla!G18</f>
        <v>3689922.4806201546</v>
      </c>
      <c r="J33" s="30">
        <f>+Tabla!H18</f>
        <v>4717013.888888889</v>
      </c>
      <c r="K33" s="30">
        <f>+Tabla!I18</f>
        <v>4832713.7546468396</v>
      </c>
      <c r="L33" s="30">
        <f>+Tabla!J18</f>
        <v>5144508.6705202302</v>
      </c>
      <c r="M33" s="30">
        <f>+Tabla!K18</f>
        <v>5913978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2584269.6629213481</v>
      </c>
      <c r="F34" s="30">
        <f>+Tabla!C19</f>
        <v>2555232.5581395347</v>
      </c>
      <c r="G34" s="30">
        <f>+Tabla!D19</f>
        <v>3170542.6356589152</v>
      </c>
      <c r="H34" s="30">
        <f>+Tabla!F19</f>
        <v>3648148.1481481479</v>
      </c>
      <c r="I34" s="30">
        <f>+Tabla!G19</f>
        <v>4156976.7441860465</v>
      </c>
      <c r="J34" s="30">
        <f>+Tabla!H19</f>
        <v>5242592.5925925924</v>
      </c>
      <c r="K34" s="30">
        <f>+Tabla!I19</f>
        <v>5164233.5766423363</v>
      </c>
      <c r="L34" s="30">
        <f>+Tabla!J19</f>
        <v>5172414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2584269.6629213481</v>
      </c>
      <c r="F35" s="30">
        <f>+Tabla!C20</f>
        <v>2796511.6279069767</v>
      </c>
      <c r="G35" s="30">
        <f>+Tabla!D20</f>
        <v>3020387.5968992249</v>
      </c>
      <c r="H35" s="30">
        <f>+Tabla!F20</f>
        <v>3962962.9629629632</v>
      </c>
      <c r="I35" s="30">
        <f>+Tabla!G20</f>
        <v>4224806.2015503878</v>
      </c>
      <c r="J35" s="30">
        <f>+Tabla!H20</f>
        <v>4835164.8351648347</v>
      </c>
      <c r="K35" s="30">
        <f>+Tabla!I20</f>
        <v>5778558.8752196841</v>
      </c>
      <c r="L35" s="30">
        <f>+Tabla!J20</f>
        <v>5000000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2019-08-27T20:46:56Z</dcterms:modified>
</cp:coreProperties>
</file>