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laboral\Documents\2019\Precios m2 2019-II\"/>
    </mc:Choice>
  </mc:AlternateContent>
  <workbookProtection workbookAlgorithmName="SHA-512" workbookHashValue="kuKx82yU1GkcWGCob4jijwdd5ryKQBQpwMlS2i1KlVD+/c/jDUijUQ+sC7A4HHMztbCaPdH7Mwxdx/FzoTB/SA==" workbookSaltValue="sGaIra0iLE40CzM0t6qaXg==" workbookSpinCount="100000" lockStructure="1"/>
  <bookViews>
    <workbookView showSheetTabs="0" xWindow="0" yWindow="0" windowWidth="18030" windowHeight="7680" firstSheet="1" activeTab="3"/>
  </bookViews>
  <sheets>
    <sheet name="Codigos" sheetId="7" state="hidden" r:id="rId1"/>
    <sheet name="Base" sheetId="1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8" i="1" l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 s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 s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C63" i="3" l="1"/>
  <c r="C62" i="3"/>
  <c r="C61" i="3"/>
  <c r="C60" i="3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 s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210" i="1" l="1"/>
  <c r="D2210" i="1" s="1"/>
  <c r="B2210" i="1"/>
  <c r="C2210" i="1"/>
  <c r="A2211" i="1"/>
  <c r="D2211" i="1" s="1"/>
  <c r="B2211" i="1"/>
  <c r="C2211" i="1"/>
  <c r="A2212" i="1"/>
  <c r="D2212" i="1" s="1"/>
  <c r="B2212" i="1"/>
  <c r="C2212" i="1"/>
  <c r="A2213" i="1"/>
  <c r="D2213" i="1" s="1"/>
  <c r="B2213" i="1"/>
  <c r="C2213" i="1"/>
  <c r="A2214" i="1"/>
  <c r="D2214" i="1" s="1"/>
  <c r="B2214" i="1"/>
  <c r="C2214" i="1"/>
  <c r="A2215" i="1"/>
  <c r="D2215" i="1" s="1"/>
  <c r="B2215" i="1"/>
  <c r="C2215" i="1"/>
  <c r="A2216" i="1"/>
  <c r="D2216" i="1" s="1"/>
  <c r="B2216" i="1"/>
  <c r="C2216" i="1"/>
  <c r="A2217" i="1"/>
  <c r="D2217" i="1" s="1"/>
  <c r="B2217" i="1"/>
  <c r="C2217" i="1"/>
  <c r="A2218" i="1"/>
  <c r="D2218" i="1" s="1"/>
  <c r="B2218" i="1"/>
  <c r="C2218" i="1"/>
  <c r="A2219" i="1"/>
  <c r="D2219" i="1" s="1"/>
  <c r="B2219" i="1"/>
  <c r="C2219" i="1"/>
  <c r="A2220" i="1"/>
  <c r="D2220" i="1" s="1"/>
  <c r="B2220" i="1"/>
  <c r="C2220" i="1"/>
  <c r="A2221" i="1"/>
  <c r="D2221" i="1" s="1"/>
  <c r="B2221" i="1"/>
  <c r="C2221" i="1"/>
  <c r="A2222" i="1"/>
  <c r="D2222" i="1" s="1"/>
  <c r="B2222" i="1"/>
  <c r="C2222" i="1"/>
  <c r="A2223" i="1"/>
  <c r="D2223" i="1" s="1"/>
  <c r="B2223" i="1"/>
  <c r="C2223" i="1"/>
  <c r="A2224" i="1"/>
  <c r="D2224" i="1" s="1"/>
  <c r="B2224" i="1"/>
  <c r="C2224" i="1"/>
  <c r="A2225" i="1"/>
  <c r="D2225" i="1" s="1"/>
  <c r="B2225" i="1"/>
  <c r="C2225" i="1"/>
  <c r="A2226" i="1"/>
  <c r="D2226" i="1" s="1"/>
  <c r="B2226" i="1"/>
  <c r="C2226" i="1"/>
  <c r="A2227" i="1"/>
  <c r="D2227" i="1" s="1"/>
  <c r="B2227" i="1"/>
  <c r="C2227" i="1"/>
  <c r="A2228" i="1"/>
  <c r="D2228" i="1" s="1"/>
  <c r="B2228" i="1"/>
  <c r="C2228" i="1"/>
  <c r="A2229" i="1"/>
  <c r="D2229" i="1" s="1"/>
  <c r="B2229" i="1"/>
  <c r="C2229" i="1"/>
  <c r="A2230" i="1"/>
  <c r="D2230" i="1" s="1"/>
  <c r="B2230" i="1"/>
  <c r="C2230" i="1"/>
  <c r="A2231" i="1"/>
  <c r="D2231" i="1" s="1"/>
  <c r="B2231" i="1"/>
  <c r="C2231" i="1"/>
  <c r="A2232" i="1"/>
  <c r="D2232" i="1" s="1"/>
  <c r="B2232" i="1"/>
  <c r="C2232" i="1"/>
  <c r="A2233" i="1"/>
  <c r="D2233" i="1" s="1"/>
  <c r="B2233" i="1"/>
  <c r="C2233" i="1"/>
  <c r="A2234" i="1"/>
  <c r="D2234" i="1" s="1"/>
  <c r="B2234" i="1"/>
  <c r="C2234" i="1"/>
  <c r="A2235" i="1"/>
  <c r="D2235" i="1" s="1"/>
  <c r="B2235" i="1"/>
  <c r="C2235" i="1"/>
  <c r="A2236" i="1"/>
  <c r="D2236" i="1" s="1"/>
  <c r="B2236" i="1"/>
  <c r="C2236" i="1"/>
  <c r="A2237" i="1"/>
  <c r="D2237" i="1" s="1"/>
  <c r="B2237" i="1"/>
  <c r="C2237" i="1"/>
  <c r="A2238" i="1"/>
  <c r="D2238" i="1" s="1"/>
  <c r="B2238" i="1"/>
  <c r="C2238" i="1"/>
  <c r="A2239" i="1"/>
  <c r="D2239" i="1" s="1"/>
  <c r="B2239" i="1"/>
  <c r="C2239" i="1"/>
  <c r="A2240" i="1"/>
  <c r="D2240" i="1" s="1"/>
  <c r="B2240" i="1"/>
  <c r="C2240" i="1"/>
  <c r="A2241" i="1"/>
  <c r="D2241" i="1" s="1"/>
  <c r="B2241" i="1"/>
  <c r="C2241" i="1"/>
  <c r="A2242" i="1"/>
  <c r="D2242" i="1" s="1"/>
  <c r="B2242" i="1"/>
  <c r="C2242" i="1"/>
  <c r="A2243" i="1"/>
  <c r="D2243" i="1" s="1"/>
  <c r="B2243" i="1"/>
  <c r="C2243" i="1"/>
  <c r="A2244" i="1"/>
  <c r="D2244" i="1" s="1"/>
  <c r="B2244" i="1"/>
  <c r="C2244" i="1"/>
  <c r="A2245" i="1"/>
  <c r="D2245" i="1" s="1"/>
  <c r="B2245" i="1"/>
  <c r="C2245" i="1"/>
  <c r="A2246" i="1"/>
  <c r="D2246" i="1" s="1"/>
  <c r="B2246" i="1"/>
  <c r="C2246" i="1"/>
  <c r="A2247" i="1"/>
  <c r="D2247" i="1" s="1"/>
  <c r="B2247" i="1"/>
  <c r="C2247" i="1"/>
  <c r="A2248" i="1"/>
  <c r="D2248" i="1" s="1"/>
  <c r="B2248" i="1"/>
  <c r="C2248" i="1"/>
  <c r="A2249" i="1"/>
  <c r="D2249" i="1" s="1"/>
  <c r="B2249" i="1"/>
  <c r="C2249" i="1"/>
  <c r="A2250" i="1"/>
  <c r="D2250" i="1" s="1"/>
  <c r="B2250" i="1"/>
  <c r="C2250" i="1"/>
  <c r="A2251" i="1"/>
  <c r="D2251" i="1" s="1"/>
  <c r="B2251" i="1"/>
  <c r="C2251" i="1"/>
  <c r="A2252" i="1"/>
  <c r="D2252" i="1" s="1"/>
  <c r="B2252" i="1"/>
  <c r="C2252" i="1"/>
  <c r="A2253" i="1"/>
  <c r="D2253" i="1" s="1"/>
  <c r="B2253" i="1"/>
  <c r="C2253" i="1"/>
  <c r="A2254" i="1"/>
  <c r="D2254" i="1" s="1"/>
  <c r="B2254" i="1"/>
  <c r="C2254" i="1"/>
  <c r="A2255" i="1"/>
  <c r="D2255" i="1" s="1"/>
  <c r="B2255" i="1"/>
  <c r="C2255" i="1"/>
  <c r="A2256" i="1"/>
  <c r="D2256" i="1" s="1"/>
  <c r="B2256" i="1"/>
  <c r="C2256" i="1"/>
  <c r="A2257" i="1"/>
  <c r="D2257" i="1" s="1"/>
  <c r="B2257" i="1"/>
  <c r="C2257" i="1"/>
  <c r="A2258" i="1"/>
  <c r="D2258" i="1" s="1"/>
  <c r="B2258" i="1"/>
  <c r="C2258" i="1"/>
  <c r="A2259" i="1"/>
  <c r="D2259" i="1" s="1"/>
  <c r="B2259" i="1"/>
  <c r="C2259" i="1"/>
  <c r="A2260" i="1"/>
  <c r="D2260" i="1" s="1"/>
  <c r="B2260" i="1"/>
  <c r="C2260" i="1"/>
  <c r="A2261" i="1"/>
  <c r="D2261" i="1" s="1"/>
  <c r="B2261" i="1"/>
  <c r="C2261" i="1"/>
  <c r="A2262" i="1"/>
  <c r="D2262" i="1" s="1"/>
  <c r="B2262" i="1"/>
  <c r="C2262" i="1"/>
  <c r="A2263" i="1"/>
  <c r="D2263" i="1" s="1"/>
  <c r="B2263" i="1"/>
  <c r="C2263" i="1"/>
  <c r="A2264" i="1"/>
  <c r="D2264" i="1" s="1"/>
  <c r="B2264" i="1"/>
  <c r="C2264" i="1"/>
  <c r="A2265" i="1"/>
  <c r="D2265" i="1" s="1"/>
  <c r="B2265" i="1"/>
  <c r="C2265" i="1"/>
  <c r="A2266" i="1"/>
  <c r="D2266" i="1" s="1"/>
  <c r="B2266" i="1"/>
  <c r="C2266" i="1"/>
  <c r="A2267" i="1"/>
  <c r="D2267" i="1" s="1"/>
  <c r="B2267" i="1"/>
  <c r="C2267" i="1"/>
  <c r="A2268" i="1"/>
  <c r="D2268" i="1" s="1"/>
  <c r="B2268" i="1"/>
  <c r="C2268" i="1"/>
  <c r="A2269" i="1"/>
  <c r="D2269" i="1" s="1"/>
  <c r="B2269" i="1"/>
  <c r="C2269" i="1"/>
  <c r="A2270" i="1"/>
  <c r="D2270" i="1" s="1"/>
  <c r="B2270" i="1"/>
  <c r="C2270" i="1"/>
  <c r="A2271" i="1"/>
  <c r="D2271" i="1" s="1"/>
  <c r="B2271" i="1"/>
  <c r="C2271" i="1"/>
  <c r="A2272" i="1"/>
  <c r="D2272" i="1" s="1"/>
  <c r="B2272" i="1"/>
  <c r="C2272" i="1"/>
  <c r="A2273" i="1"/>
  <c r="D2273" i="1" s="1"/>
  <c r="B2273" i="1"/>
  <c r="C227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" i="1"/>
  <c r="A2146" i="1" l="1"/>
  <c r="B2146" i="1"/>
  <c r="C2146" i="1"/>
  <c r="A2147" i="1"/>
  <c r="B2147" i="1"/>
  <c r="C2147" i="1"/>
  <c r="A2148" i="1"/>
  <c r="B2148" i="1"/>
  <c r="C2148" i="1"/>
  <c r="A2149" i="1"/>
  <c r="B2149" i="1"/>
  <c r="C2149" i="1"/>
  <c r="A2150" i="1"/>
  <c r="B2150" i="1"/>
  <c r="C2150" i="1"/>
  <c r="A2151" i="1"/>
  <c r="B2151" i="1"/>
  <c r="C2151" i="1"/>
  <c r="A2152" i="1"/>
  <c r="B2152" i="1"/>
  <c r="C2152" i="1"/>
  <c r="A2153" i="1"/>
  <c r="B2153" i="1"/>
  <c r="C2153" i="1"/>
  <c r="A2154" i="1"/>
  <c r="B2154" i="1"/>
  <c r="C2154" i="1"/>
  <c r="A2155" i="1"/>
  <c r="B2155" i="1"/>
  <c r="C2155" i="1"/>
  <c r="A2156" i="1"/>
  <c r="B2156" i="1"/>
  <c r="C2156" i="1"/>
  <c r="A2157" i="1"/>
  <c r="B2157" i="1"/>
  <c r="C2157" i="1"/>
  <c r="A2158" i="1"/>
  <c r="B2158" i="1"/>
  <c r="C2158" i="1"/>
  <c r="A2159" i="1"/>
  <c r="B2159" i="1"/>
  <c r="C2159" i="1"/>
  <c r="A2160" i="1"/>
  <c r="B2160" i="1"/>
  <c r="C2160" i="1"/>
  <c r="A2161" i="1"/>
  <c r="B2161" i="1"/>
  <c r="C2161" i="1"/>
  <c r="A2162" i="1"/>
  <c r="B2162" i="1"/>
  <c r="C2162" i="1"/>
  <c r="A2163" i="1"/>
  <c r="B2163" i="1"/>
  <c r="C2163" i="1"/>
  <c r="A2164" i="1"/>
  <c r="B2164" i="1"/>
  <c r="C2164" i="1"/>
  <c r="A2165" i="1"/>
  <c r="B2165" i="1"/>
  <c r="C2165" i="1"/>
  <c r="A2166" i="1"/>
  <c r="B2166" i="1"/>
  <c r="C2166" i="1"/>
  <c r="A2167" i="1"/>
  <c r="B2167" i="1"/>
  <c r="C2167" i="1"/>
  <c r="A2168" i="1"/>
  <c r="B2168" i="1"/>
  <c r="C2168" i="1"/>
  <c r="A2169" i="1"/>
  <c r="B2169" i="1"/>
  <c r="C2169" i="1"/>
  <c r="A2170" i="1"/>
  <c r="B2170" i="1"/>
  <c r="C2170" i="1"/>
  <c r="A2171" i="1"/>
  <c r="B2171" i="1"/>
  <c r="C2171" i="1"/>
  <c r="A2172" i="1"/>
  <c r="B2172" i="1"/>
  <c r="C2172" i="1"/>
  <c r="A2173" i="1"/>
  <c r="B2173" i="1"/>
  <c r="C2173" i="1"/>
  <c r="A2174" i="1"/>
  <c r="B2174" i="1"/>
  <c r="C2174" i="1"/>
  <c r="A2175" i="1"/>
  <c r="B2175" i="1"/>
  <c r="C2175" i="1"/>
  <c r="A2176" i="1"/>
  <c r="B2176" i="1"/>
  <c r="C2176" i="1"/>
  <c r="A2177" i="1"/>
  <c r="B2177" i="1"/>
  <c r="C2177" i="1"/>
  <c r="A2178" i="1"/>
  <c r="B2178" i="1"/>
  <c r="C2178" i="1"/>
  <c r="A2179" i="1"/>
  <c r="B2179" i="1"/>
  <c r="C2179" i="1"/>
  <c r="A2180" i="1"/>
  <c r="B2180" i="1"/>
  <c r="C2180" i="1"/>
  <c r="A2181" i="1"/>
  <c r="B2181" i="1"/>
  <c r="C2181" i="1"/>
  <c r="A2182" i="1"/>
  <c r="B2182" i="1"/>
  <c r="C2182" i="1"/>
  <c r="A2183" i="1"/>
  <c r="B2183" i="1"/>
  <c r="C2183" i="1"/>
  <c r="A2184" i="1"/>
  <c r="B2184" i="1"/>
  <c r="C2184" i="1"/>
  <c r="A2185" i="1"/>
  <c r="B2185" i="1"/>
  <c r="C2185" i="1"/>
  <c r="A2186" i="1"/>
  <c r="B2186" i="1"/>
  <c r="C2186" i="1"/>
  <c r="A2187" i="1"/>
  <c r="B2187" i="1"/>
  <c r="C2187" i="1"/>
  <c r="A2188" i="1"/>
  <c r="B2188" i="1"/>
  <c r="C2188" i="1"/>
  <c r="A2189" i="1"/>
  <c r="B2189" i="1"/>
  <c r="C2189" i="1"/>
  <c r="A2190" i="1"/>
  <c r="B2190" i="1"/>
  <c r="C2190" i="1"/>
  <c r="A2191" i="1"/>
  <c r="B2191" i="1"/>
  <c r="C2191" i="1"/>
  <c r="A2192" i="1"/>
  <c r="B2192" i="1"/>
  <c r="C2192" i="1"/>
  <c r="A2193" i="1"/>
  <c r="B2193" i="1"/>
  <c r="C2193" i="1"/>
  <c r="A2194" i="1"/>
  <c r="B2194" i="1"/>
  <c r="C2194" i="1"/>
  <c r="A2195" i="1"/>
  <c r="B2195" i="1"/>
  <c r="C2195" i="1"/>
  <c r="A2196" i="1"/>
  <c r="B2196" i="1"/>
  <c r="C2196" i="1"/>
  <c r="A2197" i="1"/>
  <c r="B2197" i="1"/>
  <c r="C2197" i="1"/>
  <c r="A2198" i="1"/>
  <c r="B2198" i="1"/>
  <c r="C2198" i="1"/>
  <c r="A2199" i="1"/>
  <c r="B2199" i="1"/>
  <c r="C2199" i="1"/>
  <c r="A2200" i="1"/>
  <c r="B2200" i="1"/>
  <c r="C2200" i="1"/>
  <c r="A2201" i="1"/>
  <c r="B2201" i="1"/>
  <c r="C2201" i="1"/>
  <c r="A2202" i="1"/>
  <c r="B2202" i="1"/>
  <c r="C2202" i="1"/>
  <c r="A2203" i="1"/>
  <c r="B2203" i="1"/>
  <c r="C2203" i="1"/>
  <c r="A2204" i="1"/>
  <c r="B2204" i="1"/>
  <c r="C2204" i="1"/>
  <c r="A2205" i="1"/>
  <c r="B2205" i="1"/>
  <c r="C2205" i="1"/>
  <c r="A2206" i="1"/>
  <c r="B2206" i="1"/>
  <c r="C2206" i="1"/>
  <c r="A2207" i="1"/>
  <c r="B2207" i="1"/>
  <c r="C2207" i="1"/>
  <c r="A2208" i="1"/>
  <c r="B2208" i="1"/>
  <c r="C2208" i="1"/>
  <c r="A2209" i="1"/>
  <c r="B2209" i="1"/>
  <c r="C2209" i="1"/>
  <c r="A2082" i="1" l="1"/>
  <c r="B2082" i="1"/>
  <c r="C2082" i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K11" i="3" l="1"/>
  <c r="K19" i="3" s="1"/>
  <c r="K12" i="3"/>
  <c r="K20" i="3" s="1"/>
  <c r="K9" i="3"/>
  <c r="K17" i="3" s="1"/>
  <c r="K10" i="3"/>
  <c r="K18" i="3" s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M33" i="5" l="1"/>
  <c r="B61" i="3"/>
  <c r="M35" i="5"/>
  <c r="B63" i="3"/>
  <c r="M32" i="5"/>
  <c r="B60" i="3"/>
  <c r="M34" i="5"/>
  <c r="B62" i="3"/>
  <c r="C18" i="3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<sst xmlns="http://schemas.openxmlformats.org/spreadsheetml/2006/main" count="9763" uniqueCount="71">
  <si>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</si>
  <si>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</si>
  <si>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</si>
  <si>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</si>
  <si>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</si>
  <si>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</si>
  <si>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</si>
  <si>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</si>
  <si>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</si>
  <si>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</si>
  <si>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</si>
  <si>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</si>
  <si>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</si>
  <si>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</si>
  <si>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</si>
  <si>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</si>
  <si>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</si>
  <si>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</si>
  <si>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</si>
  <si>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</si>
  <si>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</si>
  <si>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</si>
  <si>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</si>
  <si>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</si>
  <si>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</si>
  <si>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</si>
  <si>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</si>
  <si>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</si>
  <si>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</si>
  <si>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</si>
  <si>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</si>
  <si>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</si>
  <si>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</si>
  <si>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</si>
  <si>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</si>
  <si>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</si>
  <si>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</si>
  <si>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</si>
  <si>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</si>
  <si>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</si>
  <si>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</si>
  <si>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</si>
  <si>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</si>
  <si>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</si>
  <si>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</si>
  <si>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</si>
  <si>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</si>
  <si>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</si>
  <si>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</si>
  <si>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</si>
  <si>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</si>
  <si>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</si>
  <si>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</si>
  <si>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</si>
  <si>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</si>
  <si>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</si>
  <si>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</si>
  <si>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</si>
  <si>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</si>
  <si>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</si>
  <si>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</si>
  <si>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</si>
  <si>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</si>
  <si>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</si>
  <si>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</si>
  <si>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</si>
  <si>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</si>
  <si>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</si>
  <si>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Trismestre</t>
  </si>
  <si>
    <t>Tabla de precios promedio por metro cuadrado por trimestre (2010 - 2019)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</si>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</sst>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>
        <c:manualLayout>
          <c:xMode val="edge"/>
          <c:yMode val="edge"/>
          <c:x val="0.41684714934657446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Tabla!$C$24:$C$61</c:f>
              <c:strCache>
                <c:ptCount val="38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  <c:pt idx="36">
                  <c:v>2019 - I</c:v>
                </c:pt>
                <c:pt idx="37">
                  <c:v>2019 - II</c:v>
                </c:pt>
              </c:strCache>
            </c:strRef>
          </c:cat>
          <c:val>
            <c:numRef>
              <c:f>Tabla!$B$24:$B$61</c:f>
              <c:numCache>
                <c:formatCode>_-"$"\ * #,##0_-;\-"$"\ * #,##0_-;_-"$"\ * "-"_-;_-@_-</c:formatCode>
                <c:ptCount val="38"/>
                <c:pt idx="0">
                  <c:v>2765700.4830917874</c:v>
                </c:pt>
                <c:pt idx="1">
                  <c:v>2864758.4541062801</c:v>
                </c:pt>
                <c:pt idx="2">
                  <c:v>3021739.1304347827</c:v>
                </c:pt>
                <c:pt idx="3">
                  <c:v>2309178.7439613529</c:v>
                </c:pt>
                <c:pt idx="4">
                  <c:v>3045238.0952380951</c:v>
                </c:pt>
                <c:pt idx="5">
                  <c:v>2766666.6666666665</c:v>
                </c:pt>
                <c:pt idx="6">
                  <c:v>2925306.6880952381</c:v>
                </c:pt>
                <c:pt idx="7">
                  <c:v>3321428.5714285714</c:v>
                </c:pt>
                <c:pt idx="8">
                  <c:v>3750000</c:v>
                </c:pt>
                <c:pt idx="9">
                  <c:v>3619047.6190476194</c:v>
                </c:pt>
                <c:pt idx="10">
                  <c:v>3676190.4761904762</c:v>
                </c:pt>
                <c:pt idx="11">
                  <c:v>3190476.1904761908</c:v>
                </c:pt>
                <c:pt idx="12">
                  <c:v>3618357.4879227052</c:v>
                </c:pt>
                <c:pt idx="13">
                  <c:v>3255797.1014492754</c:v>
                </c:pt>
                <c:pt idx="14">
                  <c:v>3185990.3381642513</c:v>
                </c:pt>
                <c:pt idx="15">
                  <c:v>3700483.0917874398</c:v>
                </c:pt>
                <c:pt idx="16">
                  <c:v>3694835.6807511738</c:v>
                </c:pt>
                <c:pt idx="17">
                  <c:v>3751173.7089201878</c:v>
                </c:pt>
                <c:pt idx="18">
                  <c:v>4255868.5446009384</c:v>
                </c:pt>
                <c:pt idx="19">
                  <c:v>4201877.9342723005</c:v>
                </c:pt>
                <c:pt idx="20">
                  <c:v>4014227.6422764231</c:v>
                </c:pt>
                <c:pt idx="21">
                  <c:v>4186991.8699186989</c:v>
                </c:pt>
                <c:pt idx="22">
                  <c:v>5030487.8048780486</c:v>
                </c:pt>
                <c:pt idx="23">
                  <c:v>4367886.1788617885</c:v>
                </c:pt>
                <c:pt idx="24">
                  <c:v>4588607.5949367089</c:v>
                </c:pt>
                <c:pt idx="25">
                  <c:v>5039473.6842105268</c:v>
                </c:pt>
                <c:pt idx="26">
                  <c:v>5685714.2857142854</c:v>
                </c:pt>
                <c:pt idx="27">
                  <c:v>5981433.333333333</c:v>
                </c:pt>
                <c:pt idx="28">
                  <c:v>6231182.795698924</c:v>
                </c:pt>
                <c:pt idx="29">
                  <c:v>5946969.6969696973</c:v>
                </c:pt>
                <c:pt idx="30">
                  <c:v>5776804.1237113401</c:v>
                </c:pt>
                <c:pt idx="31">
                  <c:v>6133514.986376022</c:v>
                </c:pt>
                <c:pt idx="32">
                  <c:v>5037037.0370370401</c:v>
                </c:pt>
                <c:pt idx="33">
                  <c:v>5294117.6470588204</c:v>
                </c:pt>
                <c:pt idx="34">
                  <c:v>5640000</c:v>
                </c:pt>
                <c:pt idx="35">
                  <c:v>6785714</c:v>
                </c:pt>
                <c:pt idx="36">
                  <c:v>7142857</c:v>
                </c:pt>
                <c:pt idx="37">
                  <c:v>5899413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00632"/>
        <c:axId val="176123328"/>
      </c:lineChart>
      <c:catAx>
        <c:axId val="1755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3328"/>
        <c:crosses val="autoZero"/>
        <c:auto val="1"/>
        <c:lblAlgn val="ctr"/>
        <c:lblOffset val="100"/>
        <c:noMultiLvlLbl val="0"/>
      </c:catAx>
      <c:valAx>
        <c:axId val="17612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0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44823</xdr:colOff>
      <xdr:row>10</xdr:row>
      <xdr:rowOff>0</xdr:rowOff>
    </xdr:from>
    <xdr:to>
      <xdr:col>12</xdr:col>
      <xdr:colOff>997324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894964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807165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=""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=""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M35" totalsRowShown="0" headerRowDxfId="11" dataDxfId="10" dataCellStyle="Moneda [0]">
  <tableColumns count="10">
    <tableColumn id="1" name="Trismestre" dataDxfId="9">
      <calculatedColumnFormula>+Tabla!A17</calculatedColumnFormula>
    </tableColumn>
    <tableColumn id="2" name="2010" dataDxfId="8" dataCellStyle="Moneda [0]">
      <calculatedColumnFormula>+Tabla!B17</calculatedColumnFormula>
    </tableColumn>
    <tableColumn id="3" name="2011" dataDxfId="7" dataCellStyle="Moneda [0]">
      <calculatedColumnFormula>+Tabla!C17</calculatedColumnFormula>
    </tableColumn>
    <tableColumn id="4" name="2012" dataDxfId="6" dataCellStyle="Moneda [0]">
      <calculatedColumnFormula>+Tabla!D17</calculatedColumnFormula>
    </tableColumn>
    <tableColumn id="5" name="2014" dataDxfId="5" dataCellStyle="Moneda [0]">
      <calculatedColumnFormula>+Tabla!F17</calculatedColumnFormula>
    </tableColumn>
    <tableColumn id="6" name="2015" dataDxfId="4" dataCellStyle="Moneda [0]">
      <calculatedColumnFormula>+Tabla!G17</calculatedColumnFormula>
    </tableColumn>
    <tableColumn id="7" name="2016" dataDxfId="3" dataCellStyle="Moneda [0]">
      <calculatedColumnFormula>+Tabla!H17</calculatedColumnFormula>
    </tableColumn>
    <tableColumn id="8" name="2017" dataDxfId="2" dataCellStyle="Moneda [0]">
      <calculatedColumnFormula>+Tabla!I17</calculatedColumnFormula>
    </tableColumn>
    <tableColumn id="9" name="2018" dataDxfId="1" dataCellStyle="Moneda [0]">
      <calculatedColumnFormula>+Tabla!J17</calculatedColumnFormula>
    </tableColumn>
    <tableColumn id="10" name="2019" dataDxfId="0" dataCellStyle="Moneda [0]">
      <calculatedColumnFormula>+Tabla!K17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1"/>
  <sheetViews>
    <sheetView topLeftCell="A2025" workbookViewId="0">
      <selection activeCell="F2372" sqref="F2372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CONCATENATE(A2,B2,C2,H2,I2)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CONCATENATE(A3,B3,C3,H3,I3)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CONCATENATE(A67,B67,C67,H67,I67)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CONCATENATE(A131,B131,C131,H131,I131)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CONCATENATE(A195,B195,C195,H195,I195)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CONCATENATE(A259,B259,C259,H259,I259)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CONCATENATE(A323,B323,C323,H323,I323)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CONCATENATE(A387,B387,C387,H387,I387)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CONCATENATE(A451,B451,C451,H451,I451)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CONCATENATE(A515,B515,C515,H515,I515)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CONCATENATE(A579,B579,C579,H579,I579)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CONCATENATE(A643,B643,C643,H643,I643)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CONCATENATE(A707,B707,C707,H707,I707)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CONCATENATE(A771,B771,C771,H771,I771)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CONCATENATE(A835,B835,C835,H835,I835)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CONCATENATE(A899,B899,C899,H899,I899)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CONCATENATE(A963,B963,C963,H963,I963)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CONCATENATE(A1027,B1027,C1027,H1027,I1027)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CONCATENATE(A1091,B1091,C1091,H1091,I1091)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CONCATENATE(A1155,B1155,C1155,H1155,I1155)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CONCATENATE(A1219,B1219,C1219,H1219,I1219)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CONCATENATE(A1283,B1283,C1283,H1283,I1283)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CONCATENATE(A1347,B1347,C1347,H1347,I1347)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CONCATENATE(A1411,B1411,C1411,H1411,I1411)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CONCATENATE(A1475,B1475,C1475,H1475,I1475)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CONCATENATE(A1539,B1539,C1539,H1539,I1539)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CONCATENATE(A1603,B1603,C1603,H1603,I1603)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CONCATENATE(A1667,B1667,C1667,H1667,I1667)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CONCATENATE(A1731,B1731,C1731,H1731,I1731)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CONCATENATE(A1795,B1795,C1795,H1795,I1795)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CONCATENATE(A1859,B1859,C1859,H1859,I1859)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CONCATENATE(A1923,B1923,C1923,H1923,I1923)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50" si="63">CONCATENATE(A1987,B1987,C1987,H1987,I1987)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si="63"/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3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3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3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3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3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3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3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3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3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3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3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3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3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3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3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3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3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3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3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3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3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3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3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3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3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3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3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3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3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3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3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3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ref="D2051:D2114" si="65">CONCATENATE(A2051,B2051,C2051,H2051,I2051)</f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si="65"/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5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5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5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5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5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5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5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5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5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5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5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5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5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5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5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5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5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5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5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5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5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5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5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5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5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5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5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5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5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5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5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5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ref="D2115:D2178" si="67">CONCATENATE(A2115,B2115,C2115,H2115,I2115)</f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si="67"/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7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7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7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7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7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7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7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7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7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7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7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7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7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7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7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7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7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7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7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7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7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7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7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7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7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7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7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7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7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7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7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7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ref="D2179:D2209" si="69">CONCATENATE(A2179,B2179,C2179,H2179,I2179)</f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  <row r="2210" spans="1:10" x14ac:dyDescent="0.25">
      <c r="A2210" s="4">
        <f t="shared" ref="A2210:A2273" si="70">+IF(E2210="Casa",1,2)</f>
        <v>2</v>
      </c>
      <c r="B2210" s="4">
        <f>+VLOOKUP(G2210,Codigos!$E$2:$F$8,2,0)</f>
        <v>4</v>
      </c>
      <c r="C2210" s="4">
        <f>+VLOOKUP(F2210,Codigos!$B$2:$C$33,2,0)</f>
        <v>7</v>
      </c>
      <c r="D2210" s="4" t="str">
        <f t="shared" ref="D2210:D2273" si="71">CONCATENATE(A2210,B2210,C2210,H2210,I2210)</f>
        <v>2472018IV</v>
      </c>
      <c r="E2210" t="s">
        <v>6</v>
      </c>
      <c r="F2210" t="s">
        <v>16</v>
      </c>
      <c r="G2210" t="s">
        <v>46</v>
      </c>
      <c r="H2210">
        <v>2018</v>
      </c>
      <c r="I2210" t="s">
        <v>11</v>
      </c>
      <c r="J2210" s="1">
        <v>3571429</v>
      </c>
    </row>
    <row r="2211" spans="1:10" x14ac:dyDescent="0.25">
      <c r="A2211" s="4">
        <f t="shared" si="70"/>
        <v>2</v>
      </c>
      <c r="B2211" s="4">
        <f>+VLOOKUP(G2211,Codigos!$E$2:$F$8,2,0)</f>
        <v>4</v>
      </c>
      <c r="C2211" s="4">
        <f>+VLOOKUP(F2211,Codigos!$B$2:$C$33,2,0)</f>
        <v>8</v>
      </c>
      <c r="D2211" s="4" t="str">
        <f t="shared" si="71"/>
        <v>2482018IV</v>
      </c>
      <c r="E2211" t="s">
        <v>6</v>
      </c>
      <c r="F2211" t="s">
        <v>17</v>
      </c>
      <c r="G2211" t="s">
        <v>46</v>
      </c>
      <c r="H2211">
        <v>2018</v>
      </c>
      <c r="I2211" t="s">
        <v>11</v>
      </c>
      <c r="J2211" s="1">
        <v>3216667</v>
      </c>
    </row>
    <row r="2212" spans="1:10" x14ac:dyDescent="0.25">
      <c r="A2212" s="4">
        <f t="shared" si="70"/>
        <v>2</v>
      </c>
      <c r="B2212" s="4">
        <f>+VLOOKUP(G2212,Codigos!$E$2:$F$8,2,0)</f>
        <v>7</v>
      </c>
      <c r="C2212" s="4">
        <f>+VLOOKUP(F2212,Codigos!$B$2:$C$33,2,0)</f>
        <v>28</v>
      </c>
      <c r="D2212" s="4" t="str">
        <f t="shared" si="71"/>
        <v>27282018IV</v>
      </c>
      <c r="E2212" t="s">
        <v>6</v>
      </c>
      <c r="F2212" t="s">
        <v>37</v>
      </c>
      <c r="G2212" t="s">
        <v>49</v>
      </c>
      <c r="H2212">
        <v>2018</v>
      </c>
      <c r="I2212" t="s">
        <v>11</v>
      </c>
      <c r="J2212" s="1">
        <v>2909091</v>
      </c>
    </row>
    <row r="2213" spans="1:10" x14ac:dyDescent="0.25">
      <c r="A2213" s="4">
        <f t="shared" si="70"/>
        <v>2</v>
      </c>
      <c r="B2213" s="4">
        <f>+VLOOKUP(G2213,Codigos!$E$2:$F$8,2,0)</f>
        <v>7</v>
      </c>
      <c r="C2213" s="4">
        <f>+VLOOKUP(F2213,Codigos!$B$2:$C$33,2,0)</f>
        <v>29</v>
      </c>
      <c r="D2213" s="4" t="str">
        <f t="shared" si="71"/>
        <v>27292018IV</v>
      </c>
      <c r="E2213" t="s">
        <v>6</v>
      </c>
      <c r="F2213" t="s">
        <v>38</v>
      </c>
      <c r="G2213" t="s">
        <v>49</v>
      </c>
      <c r="H2213">
        <v>2018</v>
      </c>
      <c r="I2213" t="s">
        <v>11</v>
      </c>
      <c r="J2213" s="1">
        <v>2159574</v>
      </c>
    </row>
    <row r="2214" spans="1:10" x14ac:dyDescent="0.25">
      <c r="A2214" s="4">
        <f t="shared" si="70"/>
        <v>2</v>
      </c>
      <c r="B2214" s="4">
        <f>+VLOOKUP(G2214,Codigos!$E$2:$F$8,2,0)</f>
        <v>6</v>
      </c>
      <c r="C2214" s="4">
        <f>+VLOOKUP(F2214,Codigos!$B$2:$C$33,2,0)</f>
        <v>18</v>
      </c>
      <c r="D2214" s="4" t="str">
        <f t="shared" si="71"/>
        <v>26182018IV</v>
      </c>
      <c r="E2214" t="s">
        <v>6</v>
      </c>
      <c r="F2214" t="s">
        <v>27</v>
      </c>
      <c r="G2214" t="s">
        <v>48</v>
      </c>
      <c r="H2214">
        <v>2018</v>
      </c>
      <c r="I2214" t="s">
        <v>11</v>
      </c>
      <c r="J2214" s="1">
        <v>3928724</v>
      </c>
    </row>
    <row r="2215" spans="1:10" x14ac:dyDescent="0.25">
      <c r="A2215" s="4">
        <f t="shared" si="70"/>
        <v>2</v>
      </c>
      <c r="B2215" s="4">
        <f>+VLOOKUP(G2215,Codigos!$E$2:$F$8,2,0)</f>
        <v>5</v>
      </c>
      <c r="C2215" s="4">
        <f>+VLOOKUP(F2215,Codigos!$B$2:$C$33,2,0)</f>
        <v>13</v>
      </c>
      <c r="D2215" s="4" t="str">
        <f t="shared" si="71"/>
        <v>25132018IV</v>
      </c>
      <c r="E2215" t="s">
        <v>6</v>
      </c>
      <c r="F2215" t="s">
        <v>22</v>
      </c>
      <c r="G2215" t="s">
        <v>47</v>
      </c>
      <c r="H2215">
        <v>2018</v>
      </c>
      <c r="I2215" t="s">
        <v>11</v>
      </c>
      <c r="J2215" s="1">
        <v>4523810</v>
      </c>
    </row>
    <row r="2216" spans="1:10" x14ac:dyDescent="0.25">
      <c r="A2216" s="4">
        <f t="shared" si="70"/>
        <v>2</v>
      </c>
      <c r="B2216" s="4">
        <f>+VLOOKUP(G2216,Codigos!$E$2:$F$8,2,0)</f>
        <v>1</v>
      </c>
      <c r="C2216" s="4">
        <f>+VLOOKUP(F2216,Codigos!$B$2:$C$33,2,0)</f>
        <v>1</v>
      </c>
      <c r="D2216" s="4" t="str">
        <f t="shared" si="71"/>
        <v>2112018IV</v>
      </c>
      <c r="E2216" t="s">
        <v>6</v>
      </c>
      <c r="F2216" t="s">
        <v>7</v>
      </c>
      <c r="G2216" t="s">
        <v>45</v>
      </c>
      <c r="H2216">
        <v>2018</v>
      </c>
      <c r="I2216" t="s">
        <v>11</v>
      </c>
      <c r="J2216" s="1">
        <v>6785714</v>
      </c>
    </row>
    <row r="2217" spans="1:10" x14ac:dyDescent="0.25">
      <c r="A2217" s="4">
        <f t="shared" si="70"/>
        <v>2</v>
      </c>
      <c r="B2217" s="4">
        <f>+VLOOKUP(G2217,Codigos!$E$2:$F$8,2,0)</f>
        <v>6</v>
      </c>
      <c r="C2217" s="4">
        <f>+VLOOKUP(F2217,Codigos!$B$2:$C$33,2,0)</f>
        <v>19</v>
      </c>
      <c r="D2217" s="4" t="str">
        <f t="shared" si="71"/>
        <v>26192018IV</v>
      </c>
      <c r="E2217" t="s">
        <v>6</v>
      </c>
      <c r="F2217" t="s">
        <v>28</v>
      </c>
      <c r="G2217" t="s">
        <v>48</v>
      </c>
      <c r="H2217">
        <v>2018</v>
      </c>
      <c r="I2217" t="s">
        <v>11</v>
      </c>
      <c r="J2217" s="1">
        <v>4479167</v>
      </c>
    </row>
    <row r="2218" spans="1:10" x14ac:dyDescent="0.25">
      <c r="A2218" s="4">
        <f t="shared" si="70"/>
        <v>2</v>
      </c>
      <c r="B2218" s="4">
        <f>+VLOOKUP(G2218,Codigos!$E$2:$F$8,2,0)</f>
        <v>1</v>
      </c>
      <c r="C2218" s="4">
        <f>+VLOOKUP(F2218,Codigos!$B$2:$C$33,2,0)</f>
        <v>2</v>
      </c>
      <c r="D2218" s="4" t="str">
        <f t="shared" si="71"/>
        <v>2122018IV</v>
      </c>
      <c r="E2218" t="s">
        <v>6</v>
      </c>
      <c r="F2218" t="s">
        <v>12</v>
      </c>
      <c r="G2218" t="s">
        <v>45</v>
      </c>
      <c r="H2218">
        <v>2018</v>
      </c>
      <c r="I2218" t="s">
        <v>11</v>
      </c>
      <c r="J2218" s="1">
        <v>5219464</v>
      </c>
    </row>
    <row r="2219" spans="1:10" x14ac:dyDescent="0.25">
      <c r="A2219" s="4">
        <f t="shared" si="70"/>
        <v>2</v>
      </c>
      <c r="B2219" s="4">
        <f>+VLOOKUP(G2219,Codigos!$E$2:$F$8,2,0)</f>
        <v>4</v>
      </c>
      <c r="C2219" s="4">
        <f>+VLOOKUP(F2219,Codigos!$B$2:$C$33,2,0)</f>
        <v>9</v>
      </c>
      <c r="D2219" s="4" t="str">
        <f t="shared" si="71"/>
        <v>2492018IV</v>
      </c>
      <c r="E2219" t="s">
        <v>6</v>
      </c>
      <c r="F2219" t="s">
        <v>18</v>
      </c>
      <c r="G2219" t="s">
        <v>46</v>
      </c>
      <c r="H2219">
        <v>2018</v>
      </c>
      <c r="I2219" t="s">
        <v>11</v>
      </c>
      <c r="J2219" s="1">
        <v>5000000</v>
      </c>
    </row>
    <row r="2220" spans="1:10" x14ac:dyDescent="0.25">
      <c r="A2220" s="4">
        <f t="shared" si="70"/>
        <v>2</v>
      </c>
      <c r="B2220" s="4">
        <f>+VLOOKUP(G2220,Codigos!$E$2:$F$8,2,0)</f>
        <v>2</v>
      </c>
      <c r="C2220" s="4">
        <f>+VLOOKUP(F2220,Codigos!$B$2:$C$33,2,0)</f>
        <v>3</v>
      </c>
      <c r="D2220" s="4" t="str">
        <f t="shared" si="71"/>
        <v>2232018IV</v>
      </c>
      <c r="E2220" t="s">
        <v>6</v>
      </c>
      <c r="F2220" t="s">
        <v>13</v>
      </c>
      <c r="G2220" t="s">
        <v>13</v>
      </c>
      <c r="H2220">
        <v>2018</v>
      </c>
      <c r="I2220" t="s">
        <v>11</v>
      </c>
      <c r="J2220" s="1">
        <v>4453125</v>
      </c>
    </row>
    <row r="2221" spans="1:10" x14ac:dyDescent="0.25">
      <c r="A2221" s="4">
        <f t="shared" si="70"/>
        <v>2</v>
      </c>
      <c r="B2221" s="4">
        <f>+VLOOKUP(G2221,Codigos!$E$2:$F$8,2,0)</f>
        <v>2</v>
      </c>
      <c r="C2221" s="4">
        <f>+VLOOKUP(F2221,Codigos!$B$2:$C$33,2,0)</f>
        <v>4</v>
      </c>
      <c r="D2221" s="4" t="str">
        <f t="shared" si="71"/>
        <v>2242018IV</v>
      </c>
      <c r="E2221" t="s">
        <v>6</v>
      </c>
      <c r="F2221" t="s">
        <v>14</v>
      </c>
      <c r="G2221" t="s">
        <v>13</v>
      </c>
      <c r="H2221">
        <v>2018</v>
      </c>
      <c r="I2221" t="s">
        <v>11</v>
      </c>
      <c r="J2221" s="1">
        <v>6575342</v>
      </c>
    </row>
    <row r="2222" spans="1:10" x14ac:dyDescent="0.25">
      <c r="A2222" s="4">
        <f t="shared" si="70"/>
        <v>2</v>
      </c>
      <c r="B2222" s="4">
        <f>+VLOOKUP(G2222,Codigos!$E$2:$F$8,2,0)</f>
        <v>5</v>
      </c>
      <c r="C2222" s="4">
        <f>+VLOOKUP(F2222,Codigos!$B$2:$C$33,2,0)</f>
        <v>14</v>
      </c>
      <c r="D2222" s="4" t="str">
        <f t="shared" si="71"/>
        <v>25142018IV</v>
      </c>
      <c r="E2222" t="s">
        <v>6</v>
      </c>
      <c r="F2222" t="s">
        <v>23</v>
      </c>
      <c r="G2222" t="s">
        <v>47</v>
      </c>
      <c r="H2222">
        <v>2018</v>
      </c>
      <c r="I2222" t="s">
        <v>11</v>
      </c>
      <c r="J2222" s="1">
        <v>6758621</v>
      </c>
    </row>
    <row r="2223" spans="1:10" x14ac:dyDescent="0.25">
      <c r="A2223" s="4">
        <f t="shared" si="70"/>
        <v>2</v>
      </c>
      <c r="B2223" s="4">
        <f>+VLOOKUP(G2223,Codigos!$E$2:$F$8,2,0)</f>
        <v>7</v>
      </c>
      <c r="C2223" s="4">
        <f>+VLOOKUP(F2223,Codigos!$B$2:$C$33,2,0)</f>
        <v>30</v>
      </c>
      <c r="D2223" s="4" t="str">
        <f t="shared" si="71"/>
        <v>27302018IV</v>
      </c>
      <c r="E2223" t="s">
        <v>6</v>
      </c>
      <c r="F2223" t="s">
        <v>39</v>
      </c>
      <c r="G2223" t="s">
        <v>49</v>
      </c>
      <c r="H2223">
        <v>2018</v>
      </c>
      <c r="I2223" t="s">
        <v>11</v>
      </c>
      <c r="J2223" s="1">
        <v>2725425</v>
      </c>
    </row>
    <row r="2224" spans="1:10" x14ac:dyDescent="0.25">
      <c r="A2224" s="4">
        <f t="shared" si="70"/>
        <v>2</v>
      </c>
      <c r="B2224" s="4">
        <f>+VLOOKUP(G2224,Codigos!$E$2:$F$8,2,0)</f>
        <v>4</v>
      </c>
      <c r="C2224" s="4">
        <f>+VLOOKUP(F2224,Codigos!$B$2:$C$33,2,0)</f>
        <v>10</v>
      </c>
      <c r="D2224" s="4" t="str">
        <f t="shared" si="71"/>
        <v>24102018IV</v>
      </c>
      <c r="E2224" t="s">
        <v>6</v>
      </c>
      <c r="F2224" t="s">
        <v>19</v>
      </c>
      <c r="G2224" t="s">
        <v>46</v>
      </c>
      <c r="H2224">
        <v>2018</v>
      </c>
      <c r="I2224" t="s">
        <v>11</v>
      </c>
      <c r="J2224" s="1">
        <v>4482759</v>
      </c>
    </row>
    <row r="2225" spans="1:10" x14ac:dyDescent="0.25">
      <c r="A2225" s="4">
        <f t="shared" si="70"/>
        <v>2</v>
      </c>
      <c r="B2225" s="4">
        <f>+VLOOKUP(G2225,Codigos!$E$2:$F$8,2,0)</f>
        <v>4</v>
      </c>
      <c r="C2225" s="4">
        <f>+VLOOKUP(F2225,Codigos!$B$2:$C$33,2,0)</f>
        <v>11</v>
      </c>
      <c r="D2225" s="4" t="str">
        <f t="shared" si="71"/>
        <v>24112018IV</v>
      </c>
      <c r="E2225" t="s">
        <v>6</v>
      </c>
      <c r="F2225" t="s">
        <v>20</v>
      </c>
      <c r="G2225" t="s">
        <v>46</v>
      </c>
      <c r="H2225">
        <v>2018</v>
      </c>
      <c r="I2225" t="s">
        <v>11</v>
      </c>
      <c r="J2225" s="1">
        <v>3387097</v>
      </c>
    </row>
    <row r="2226" spans="1:10" x14ac:dyDescent="0.25">
      <c r="A2226" s="4">
        <f t="shared" si="70"/>
        <v>2</v>
      </c>
      <c r="B2226" s="4">
        <f>+VLOOKUP(G2226,Codigos!$E$2:$F$8,2,0)</f>
        <v>5</v>
      </c>
      <c r="C2226" s="4">
        <f>+VLOOKUP(F2226,Codigos!$B$2:$C$33,2,0)</f>
        <v>15</v>
      </c>
      <c r="D2226" s="4" t="str">
        <f t="shared" si="71"/>
        <v>25152018IV</v>
      </c>
      <c r="E2226" t="s">
        <v>6</v>
      </c>
      <c r="F2226" t="s">
        <v>24</v>
      </c>
      <c r="G2226" t="s">
        <v>47</v>
      </c>
      <c r="H2226">
        <v>2018</v>
      </c>
      <c r="I2226" t="s">
        <v>11</v>
      </c>
      <c r="J2226" s="1">
        <v>5535714</v>
      </c>
    </row>
    <row r="2227" spans="1:10" x14ac:dyDescent="0.25">
      <c r="A2227" s="4">
        <f t="shared" si="70"/>
        <v>2</v>
      </c>
      <c r="B2227" s="4">
        <f>+VLOOKUP(G2227,Codigos!$E$2:$F$8,2,0)</f>
        <v>6</v>
      </c>
      <c r="C2227" s="4">
        <f>+VLOOKUP(F2227,Codigos!$B$2:$C$33,2,0)</f>
        <v>20</v>
      </c>
      <c r="D2227" s="4" t="str">
        <f t="shared" si="71"/>
        <v>26202018IV</v>
      </c>
      <c r="E2227" t="s">
        <v>6</v>
      </c>
      <c r="F2227" t="s">
        <v>29</v>
      </c>
      <c r="G2227" t="s">
        <v>48</v>
      </c>
      <c r="H2227">
        <v>2018</v>
      </c>
      <c r="I2227" t="s">
        <v>11</v>
      </c>
      <c r="J2227" s="1">
        <v>3536977</v>
      </c>
    </row>
    <row r="2228" spans="1:10" x14ac:dyDescent="0.25">
      <c r="A2228" s="4">
        <f t="shared" si="70"/>
        <v>2</v>
      </c>
      <c r="B2228" s="4">
        <f>+VLOOKUP(G2228,Codigos!$E$2:$F$8,2,0)</f>
        <v>6</v>
      </c>
      <c r="C2228" s="4">
        <f>+VLOOKUP(F2228,Codigos!$B$2:$C$33,2,0)</f>
        <v>21</v>
      </c>
      <c r="D2228" s="4" t="str">
        <f t="shared" si="71"/>
        <v>26212018IV</v>
      </c>
      <c r="E2228" t="s">
        <v>6</v>
      </c>
      <c r="F2228" t="s">
        <v>30</v>
      </c>
      <c r="G2228" t="s">
        <v>48</v>
      </c>
      <c r="H2228">
        <v>2018</v>
      </c>
      <c r="I2228" t="s">
        <v>11</v>
      </c>
      <c r="J2228" s="1">
        <v>4573643</v>
      </c>
    </row>
    <row r="2229" spans="1:10" x14ac:dyDescent="0.25">
      <c r="A2229" s="4">
        <f t="shared" si="70"/>
        <v>2</v>
      </c>
      <c r="B2229" s="4">
        <f>+VLOOKUP(G2229,Codigos!$E$2:$F$8,2,0)</f>
        <v>3</v>
      </c>
      <c r="C2229" s="4">
        <f>+VLOOKUP(F2229,Codigos!$B$2:$C$33,2,0)</f>
        <v>6</v>
      </c>
      <c r="D2229" s="4" t="str">
        <f t="shared" si="71"/>
        <v>2362018IV</v>
      </c>
      <c r="E2229" t="s">
        <v>6</v>
      </c>
      <c r="F2229" t="s">
        <v>43</v>
      </c>
      <c r="G2229" t="s">
        <v>43</v>
      </c>
      <c r="H2229">
        <v>2018</v>
      </c>
      <c r="I2229" t="s">
        <v>11</v>
      </c>
      <c r="J2229" s="1">
        <v>4393064</v>
      </c>
    </row>
    <row r="2230" spans="1:10" x14ac:dyDescent="0.25">
      <c r="A2230" s="4">
        <f t="shared" si="70"/>
        <v>2</v>
      </c>
      <c r="B2230" s="4">
        <f>+VLOOKUP(G2230,Codigos!$E$2:$F$8,2,0)</f>
        <v>6</v>
      </c>
      <c r="C2230" s="4">
        <f>+VLOOKUP(F2230,Codigos!$B$2:$C$33,2,0)</f>
        <v>22</v>
      </c>
      <c r="D2230" s="4" t="str">
        <f t="shared" si="71"/>
        <v>26222018IV</v>
      </c>
      <c r="E2230" t="s">
        <v>6</v>
      </c>
      <c r="F2230" t="s">
        <v>31</v>
      </c>
      <c r="G2230" t="s">
        <v>48</v>
      </c>
      <c r="H2230">
        <v>2018</v>
      </c>
      <c r="I2230" t="s">
        <v>11</v>
      </c>
      <c r="J2230" s="1">
        <v>2735849</v>
      </c>
    </row>
    <row r="2231" spans="1:10" x14ac:dyDescent="0.25">
      <c r="A2231" s="4">
        <f t="shared" si="70"/>
        <v>2</v>
      </c>
      <c r="B2231" s="4">
        <f>+VLOOKUP(G2231,Codigos!$E$2:$F$8,2,0)</f>
        <v>2</v>
      </c>
      <c r="C2231" s="4">
        <f>+VLOOKUP(F2231,Codigos!$B$2:$C$33,2,0)</f>
        <v>5</v>
      </c>
      <c r="D2231" s="4" t="str">
        <f t="shared" si="71"/>
        <v>2252018IV</v>
      </c>
      <c r="E2231" t="s">
        <v>6</v>
      </c>
      <c r="F2231" t="s">
        <v>15</v>
      </c>
      <c r="G2231" t="s">
        <v>13</v>
      </c>
      <c r="H2231">
        <v>2018</v>
      </c>
      <c r="I2231" t="s">
        <v>11</v>
      </c>
      <c r="J2231" s="1">
        <v>4944324</v>
      </c>
    </row>
    <row r="2232" spans="1:10" x14ac:dyDescent="0.25">
      <c r="A2232" s="4">
        <f t="shared" si="70"/>
        <v>2</v>
      </c>
      <c r="B2232" s="4">
        <f>+VLOOKUP(G2232,Codigos!$E$2:$F$8,2,0)</f>
        <v>6</v>
      </c>
      <c r="C2232" s="4">
        <f>+VLOOKUP(F2232,Codigos!$B$2:$C$33,2,0)</f>
        <v>23</v>
      </c>
      <c r="D2232" s="4" t="str">
        <f t="shared" si="71"/>
        <v>26232018IV</v>
      </c>
      <c r="E2232" t="s">
        <v>6</v>
      </c>
      <c r="F2232" t="s">
        <v>32</v>
      </c>
      <c r="G2232" t="s">
        <v>48</v>
      </c>
      <c r="H2232">
        <v>2018</v>
      </c>
      <c r="I2232" t="s">
        <v>11</v>
      </c>
      <c r="J2232" s="1">
        <v>3928571</v>
      </c>
    </row>
    <row r="2233" spans="1:10" x14ac:dyDescent="0.25">
      <c r="A2233" s="4">
        <f t="shared" si="70"/>
        <v>2</v>
      </c>
      <c r="B2233" s="4">
        <f>+VLOOKUP(G2233,Codigos!$E$2:$F$8,2,0)</f>
        <v>6</v>
      </c>
      <c r="C2233" s="4">
        <f>+VLOOKUP(F2233,Codigos!$B$2:$C$33,2,0)</f>
        <v>24</v>
      </c>
      <c r="D2233" s="4" t="str">
        <f t="shared" si="71"/>
        <v>26242018IV</v>
      </c>
      <c r="E2233" t="s">
        <v>6</v>
      </c>
      <c r="F2233" t="s">
        <v>33</v>
      </c>
      <c r="G2233" t="s">
        <v>48</v>
      </c>
      <c r="H2233">
        <v>2018</v>
      </c>
      <c r="I2233" t="s">
        <v>11</v>
      </c>
      <c r="J2233" s="1">
        <v>4292035</v>
      </c>
    </row>
    <row r="2234" spans="1:10" x14ac:dyDescent="0.25">
      <c r="A2234" s="4">
        <f t="shared" si="70"/>
        <v>2</v>
      </c>
      <c r="B2234" s="4">
        <f>+VLOOKUP(G2234,Codigos!$E$2:$F$8,2,0)</f>
        <v>4</v>
      </c>
      <c r="C2234" s="4">
        <f>+VLOOKUP(F2234,Codigos!$B$2:$C$33,2,0)</f>
        <v>12</v>
      </c>
      <c r="D2234" s="4" t="str">
        <f t="shared" si="71"/>
        <v>24122018IV</v>
      </c>
      <c r="E2234" t="s">
        <v>6</v>
      </c>
      <c r="F2234" t="s">
        <v>21</v>
      </c>
      <c r="G2234" t="s">
        <v>46</v>
      </c>
      <c r="H2234">
        <v>2018</v>
      </c>
      <c r="I2234" t="s">
        <v>11</v>
      </c>
      <c r="J2234" s="1">
        <v>4833333</v>
      </c>
    </row>
    <row r="2235" spans="1:10" x14ac:dyDescent="0.25">
      <c r="A2235" s="4">
        <f t="shared" si="70"/>
        <v>2</v>
      </c>
      <c r="B2235" s="4">
        <f>+VLOOKUP(G2235,Codigos!$E$2:$F$8,2,0)</f>
        <v>6</v>
      </c>
      <c r="C2235" s="4">
        <f>+VLOOKUP(F2235,Codigos!$B$2:$C$33,2,0)</f>
        <v>25</v>
      </c>
      <c r="D2235" s="4" t="str">
        <f t="shared" si="71"/>
        <v>26252018IV</v>
      </c>
      <c r="E2235" t="s">
        <v>6</v>
      </c>
      <c r="F2235" t="s">
        <v>34</v>
      </c>
      <c r="G2235" t="s">
        <v>48</v>
      </c>
      <c r="H2235">
        <v>2018</v>
      </c>
      <c r="I2235" t="s">
        <v>11</v>
      </c>
      <c r="J2235" s="1">
        <v>5156250</v>
      </c>
    </row>
    <row r="2236" spans="1:10" x14ac:dyDescent="0.25">
      <c r="A2236" s="4">
        <f t="shared" si="70"/>
        <v>2</v>
      </c>
      <c r="B2236" s="4">
        <f>+VLOOKUP(G2236,Codigos!$E$2:$F$8,2,0)</f>
        <v>5</v>
      </c>
      <c r="C2236" s="4">
        <f>+VLOOKUP(F2236,Codigos!$B$2:$C$33,2,0)</f>
        <v>16</v>
      </c>
      <c r="D2236" s="4" t="str">
        <f t="shared" si="71"/>
        <v>25162018IV</v>
      </c>
      <c r="E2236" t="s">
        <v>6</v>
      </c>
      <c r="F2236" t="s">
        <v>25</v>
      </c>
      <c r="G2236" t="s">
        <v>47</v>
      </c>
      <c r="H2236">
        <v>2018</v>
      </c>
      <c r="I2236" t="s">
        <v>11</v>
      </c>
      <c r="J2236" s="1">
        <v>3736111</v>
      </c>
    </row>
    <row r="2237" spans="1:10" x14ac:dyDescent="0.25">
      <c r="A2237" s="4">
        <f t="shared" si="70"/>
        <v>2</v>
      </c>
      <c r="B2237" s="4">
        <f>+VLOOKUP(G2237,Codigos!$E$2:$F$8,2,0)</f>
        <v>6</v>
      </c>
      <c r="C2237" s="4">
        <f>+VLOOKUP(F2237,Codigos!$B$2:$C$33,2,0)</f>
        <v>26</v>
      </c>
      <c r="D2237" s="4" t="str">
        <f t="shared" si="71"/>
        <v>26262018IV</v>
      </c>
      <c r="E2237" t="s">
        <v>6</v>
      </c>
      <c r="F2237" t="s">
        <v>35</v>
      </c>
      <c r="G2237" t="s">
        <v>48</v>
      </c>
      <c r="H2237">
        <v>2018</v>
      </c>
      <c r="I2237" t="s">
        <v>11</v>
      </c>
      <c r="J2237" s="1">
        <v>4877328</v>
      </c>
    </row>
    <row r="2238" spans="1:10" x14ac:dyDescent="0.25">
      <c r="A2238" s="4">
        <f t="shared" si="70"/>
        <v>2</v>
      </c>
      <c r="B2238" s="4">
        <f>+VLOOKUP(G2238,Codigos!$E$2:$F$8,2,0)</f>
        <v>7</v>
      </c>
      <c r="C2238" s="4">
        <f>+VLOOKUP(F2238,Codigos!$B$2:$C$33,2,0)</f>
        <v>31</v>
      </c>
      <c r="D2238" s="4" t="str">
        <f t="shared" si="71"/>
        <v>27312018IV</v>
      </c>
      <c r="E2238" t="s">
        <v>6</v>
      </c>
      <c r="F2238" t="s">
        <v>40</v>
      </c>
      <c r="G2238" t="s">
        <v>49</v>
      </c>
      <c r="H2238">
        <v>2018</v>
      </c>
      <c r="I2238" t="s">
        <v>11</v>
      </c>
      <c r="J2238" s="1">
        <v>2780952</v>
      </c>
    </row>
    <row r="2239" spans="1:10" x14ac:dyDescent="0.25">
      <c r="A2239" s="4">
        <f t="shared" si="70"/>
        <v>2</v>
      </c>
      <c r="B2239" s="4">
        <f>+VLOOKUP(G2239,Codigos!$E$2:$F$8,2,0)</f>
        <v>6</v>
      </c>
      <c r="C2239" s="4">
        <f>+VLOOKUP(F2239,Codigos!$B$2:$C$33,2,0)</f>
        <v>27</v>
      </c>
      <c r="D2239" s="4" t="str">
        <f t="shared" si="71"/>
        <v>26272018IV</v>
      </c>
      <c r="E2239" t="s">
        <v>6</v>
      </c>
      <c r="F2239" t="s">
        <v>36</v>
      </c>
      <c r="G2239" t="s">
        <v>48</v>
      </c>
      <c r="H2239">
        <v>2018</v>
      </c>
      <c r="I2239" t="s">
        <v>11</v>
      </c>
      <c r="J2239" s="1">
        <v>5000000</v>
      </c>
    </row>
    <row r="2240" spans="1:10" x14ac:dyDescent="0.25">
      <c r="A2240" s="4">
        <f t="shared" si="70"/>
        <v>2</v>
      </c>
      <c r="B2240" s="4">
        <f>+VLOOKUP(G2240,Codigos!$E$2:$F$8,2,0)</f>
        <v>5</v>
      </c>
      <c r="C2240" s="4">
        <f>+VLOOKUP(F2240,Codigos!$B$2:$C$33,2,0)</f>
        <v>17</v>
      </c>
      <c r="D2240" s="4" t="str">
        <f t="shared" si="71"/>
        <v>25172018IV</v>
      </c>
      <c r="E2240" t="s">
        <v>6</v>
      </c>
      <c r="F2240" t="s">
        <v>26</v>
      </c>
      <c r="G2240" t="s">
        <v>47</v>
      </c>
      <c r="H2240">
        <v>2018</v>
      </c>
      <c r="I2240" t="s">
        <v>11</v>
      </c>
      <c r="J2240" s="1">
        <v>5701754</v>
      </c>
    </row>
    <row r="2241" spans="1:10" x14ac:dyDescent="0.25">
      <c r="A2241" s="4">
        <f t="shared" si="70"/>
        <v>2</v>
      </c>
      <c r="B2241" s="4">
        <f>+VLOOKUP(G2241,Codigos!$E$2:$F$8,2,0)</f>
        <v>7</v>
      </c>
      <c r="C2241" s="4">
        <f>+VLOOKUP(F2241,Codigos!$B$2:$C$33,2,0)</f>
        <v>32</v>
      </c>
      <c r="D2241" s="4" t="str">
        <f t="shared" si="71"/>
        <v>27322018IV</v>
      </c>
      <c r="E2241" t="s">
        <v>6</v>
      </c>
      <c r="F2241" t="s">
        <v>41</v>
      </c>
      <c r="G2241" t="s">
        <v>49</v>
      </c>
      <c r="H2241">
        <v>2018</v>
      </c>
      <c r="I2241" t="s">
        <v>11</v>
      </c>
      <c r="J2241" s="1">
        <v>2938296</v>
      </c>
    </row>
    <row r="2242" spans="1:10" x14ac:dyDescent="0.25">
      <c r="A2242" s="4">
        <f t="shared" si="70"/>
        <v>1</v>
      </c>
      <c r="B2242" s="4">
        <f>+VLOOKUP(G2242,Codigos!$E$2:$F$8,2,0)</f>
        <v>4</v>
      </c>
      <c r="C2242" s="4">
        <f>+VLOOKUP(F2242,Codigos!$B$2:$C$33,2,0)</f>
        <v>7</v>
      </c>
      <c r="D2242" s="4" t="str">
        <f t="shared" si="71"/>
        <v>1472018IV</v>
      </c>
      <c r="E2242" t="s">
        <v>42</v>
      </c>
      <c r="F2242" t="s">
        <v>16</v>
      </c>
      <c r="G2242" t="s">
        <v>46</v>
      </c>
      <c r="H2242">
        <v>2018</v>
      </c>
      <c r="I2242" t="s">
        <v>11</v>
      </c>
      <c r="J2242" s="1">
        <v>2889908</v>
      </c>
    </row>
    <row r="2243" spans="1:10" x14ac:dyDescent="0.25">
      <c r="A2243" s="4">
        <f t="shared" si="70"/>
        <v>1</v>
      </c>
      <c r="B2243" s="4">
        <f>+VLOOKUP(G2243,Codigos!$E$2:$F$8,2,0)</f>
        <v>4</v>
      </c>
      <c r="C2243" s="4">
        <f>+VLOOKUP(F2243,Codigos!$B$2:$C$33,2,0)</f>
        <v>8</v>
      </c>
      <c r="D2243" s="4" t="str">
        <f t="shared" si="71"/>
        <v>1482018IV</v>
      </c>
      <c r="E2243" t="s">
        <v>42</v>
      </c>
      <c r="F2243" t="s">
        <v>17</v>
      </c>
      <c r="G2243" t="s">
        <v>46</v>
      </c>
      <c r="H2243">
        <v>2018</v>
      </c>
      <c r="I2243" t="s">
        <v>11</v>
      </c>
      <c r="J2243" s="1">
        <v>3240741</v>
      </c>
    </row>
    <row r="2244" spans="1:10" x14ac:dyDescent="0.25">
      <c r="A2244" s="4">
        <f t="shared" si="70"/>
        <v>1</v>
      </c>
      <c r="B2244" s="4">
        <f>+VLOOKUP(G2244,Codigos!$E$2:$F$8,2,0)</f>
        <v>7</v>
      </c>
      <c r="C2244" s="4">
        <f>+VLOOKUP(F2244,Codigos!$B$2:$C$33,2,0)</f>
        <v>28</v>
      </c>
      <c r="D2244" s="4" t="str">
        <f t="shared" si="71"/>
        <v>17282018IV</v>
      </c>
      <c r="E2244" t="s">
        <v>42</v>
      </c>
      <c r="F2244" t="s">
        <v>37</v>
      </c>
      <c r="G2244" t="s">
        <v>49</v>
      </c>
      <c r="H2244">
        <v>2018</v>
      </c>
      <c r="I2244" t="s">
        <v>11</v>
      </c>
      <c r="J2244" s="1">
        <v>2309524</v>
      </c>
    </row>
    <row r="2245" spans="1:10" x14ac:dyDescent="0.25">
      <c r="A2245" s="4">
        <f t="shared" si="70"/>
        <v>1</v>
      </c>
      <c r="B2245" s="4">
        <f>+VLOOKUP(G2245,Codigos!$E$2:$F$8,2,0)</f>
        <v>7</v>
      </c>
      <c r="C2245" s="4">
        <f>+VLOOKUP(F2245,Codigos!$B$2:$C$33,2,0)</f>
        <v>29</v>
      </c>
      <c r="D2245" s="4" t="str">
        <f t="shared" si="71"/>
        <v>17292018IV</v>
      </c>
      <c r="E2245" t="s">
        <v>42</v>
      </c>
      <c r="F2245" t="s">
        <v>38</v>
      </c>
      <c r="G2245" t="s">
        <v>49</v>
      </c>
      <c r="H2245">
        <v>2018</v>
      </c>
      <c r="I2245" t="s">
        <v>11</v>
      </c>
      <c r="J2245" s="1">
        <v>1666667</v>
      </c>
    </row>
    <row r="2246" spans="1:10" x14ac:dyDescent="0.25">
      <c r="A2246" s="4">
        <f t="shared" si="70"/>
        <v>1</v>
      </c>
      <c r="B2246" s="4">
        <f>+VLOOKUP(G2246,Codigos!$E$2:$F$8,2,0)</f>
        <v>6</v>
      </c>
      <c r="C2246" s="4">
        <f>+VLOOKUP(F2246,Codigos!$B$2:$C$33,2,0)</f>
        <v>18</v>
      </c>
      <c r="D2246" s="4" t="str">
        <f t="shared" si="71"/>
        <v>16182018IV</v>
      </c>
      <c r="E2246" t="s">
        <v>42</v>
      </c>
      <c r="F2246" t="s">
        <v>27</v>
      </c>
      <c r="G2246" t="s">
        <v>48</v>
      </c>
      <c r="H2246">
        <v>2018</v>
      </c>
      <c r="I2246" t="s">
        <v>11</v>
      </c>
      <c r="J2246" s="1">
        <v>2972561</v>
      </c>
    </row>
    <row r="2247" spans="1:10" x14ac:dyDescent="0.25">
      <c r="A2247" s="4">
        <f t="shared" si="70"/>
        <v>1</v>
      </c>
      <c r="B2247" s="4">
        <f>+VLOOKUP(G2247,Codigos!$E$2:$F$8,2,0)</f>
        <v>5</v>
      </c>
      <c r="C2247" s="4">
        <f>+VLOOKUP(F2247,Codigos!$B$2:$C$33,2,0)</f>
        <v>13</v>
      </c>
      <c r="D2247" s="4" t="str">
        <f t="shared" si="71"/>
        <v>15132018IV</v>
      </c>
      <c r="E2247" t="s">
        <v>42</v>
      </c>
      <c r="F2247" t="s">
        <v>22</v>
      </c>
      <c r="G2247" t="s">
        <v>47</v>
      </c>
      <c r="H2247">
        <v>2018</v>
      </c>
      <c r="I2247" t="s">
        <v>11</v>
      </c>
      <c r="J2247" s="1">
        <v>3604651</v>
      </c>
    </row>
    <row r="2248" spans="1:10" x14ac:dyDescent="0.25">
      <c r="A2248" s="4">
        <f t="shared" si="70"/>
        <v>1</v>
      </c>
      <c r="B2248" s="4">
        <f>+VLOOKUP(G2248,Codigos!$E$2:$F$8,2,0)</f>
        <v>1</v>
      </c>
      <c r="C2248" s="4">
        <f>+VLOOKUP(F2248,Codigos!$B$2:$C$33,2,0)</f>
        <v>1</v>
      </c>
      <c r="D2248" s="4" t="str">
        <f t="shared" si="71"/>
        <v>1112018IV</v>
      </c>
      <c r="E2248" t="s">
        <v>42</v>
      </c>
      <c r="F2248" t="s">
        <v>7</v>
      </c>
      <c r="G2248" t="s">
        <v>45</v>
      </c>
      <c r="H2248">
        <v>2018</v>
      </c>
      <c r="I2248" t="s">
        <v>11</v>
      </c>
      <c r="J2248" s="1">
        <v>7500000</v>
      </c>
    </row>
    <row r="2249" spans="1:10" x14ac:dyDescent="0.25">
      <c r="A2249" s="4">
        <f t="shared" si="70"/>
        <v>1</v>
      </c>
      <c r="B2249" s="4">
        <f>+VLOOKUP(G2249,Codigos!$E$2:$F$8,2,0)</f>
        <v>6</v>
      </c>
      <c r="C2249" s="4">
        <f>+VLOOKUP(F2249,Codigos!$B$2:$C$33,2,0)</f>
        <v>19</v>
      </c>
      <c r="D2249" s="4" t="str">
        <f t="shared" si="71"/>
        <v>16192018IV</v>
      </c>
      <c r="E2249" t="s">
        <v>42</v>
      </c>
      <c r="F2249" t="s">
        <v>28</v>
      </c>
      <c r="G2249" t="s">
        <v>48</v>
      </c>
      <c r="H2249">
        <v>2018</v>
      </c>
      <c r="I2249" t="s">
        <v>11</v>
      </c>
      <c r="J2249" s="1">
        <v>3740433</v>
      </c>
    </row>
    <row r="2250" spans="1:10" x14ac:dyDescent="0.25">
      <c r="A2250" s="4">
        <f t="shared" si="70"/>
        <v>1</v>
      </c>
      <c r="B2250" s="4">
        <f>+VLOOKUP(G2250,Codigos!$E$2:$F$8,2,0)</f>
        <v>1</v>
      </c>
      <c r="C2250" s="4">
        <f>+VLOOKUP(F2250,Codigos!$B$2:$C$33,2,0)</f>
        <v>2</v>
      </c>
      <c r="D2250" s="4" t="str">
        <f t="shared" si="71"/>
        <v>1122018IV</v>
      </c>
      <c r="E2250" t="s">
        <v>42</v>
      </c>
      <c r="F2250" t="s">
        <v>12</v>
      </c>
      <c r="G2250" t="s">
        <v>45</v>
      </c>
      <c r="H2250">
        <v>2018</v>
      </c>
      <c r="I2250" t="s">
        <v>11</v>
      </c>
      <c r="J2250" s="1">
        <v>2407407</v>
      </c>
    </row>
    <row r="2251" spans="1:10" x14ac:dyDescent="0.25">
      <c r="A2251" s="4">
        <f t="shared" si="70"/>
        <v>1</v>
      </c>
      <c r="B2251" s="4">
        <f>+VLOOKUP(G2251,Codigos!$E$2:$F$8,2,0)</f>
        <v>4</v>
      </c>
      <c r="C2251" s="4">
        <f>+VLOOKUP(F2251,Codigos!$B$2:$C$33,2,0)</f>
        <v>9</v>
      </c>
      <c r="D2251" s="4" t="str">
        <f t="shared" si="71"/>
        <v>1492018IV</v>
      </c>
      <c r="E2251" t="s">
        <v>42</v>
      </c>
      <c r="F2251" t="s">
        <v>18</v>
      </c>
      <c r="G2251" t="s">
        <v>46</v>
      </c>
      <c r="H2251">
        <v>2018</v>
      </c>
      <c r="I2251" t="s">
        <v>11</v>
      </c>
      <c r="J2251" s="1">
        <v>4270270</v>
      </c>
    </row>
    <row r="2252" spans="1:10" x14ac:dyDescent="0.25">
      <c r="A2252" s="4">
        <f t="shared" si="70"/>
        <v>1</v>
      </c>
      <c r="B2252" s="4">
        <f>+VLOOKUP(G2252,Codigos!$E$2:$F$8,2,0)</f>
        <v>2</v>
      </c>
      <c r="C2252" s="4">
        <f>+VLOOKUP(F2252,Codigos!$B$2:$C$33,2,0)</f>
        <v>3</v>
      </c>
      <c r="D2252" s="4" t="str">
        <f t="shared" si="71"/>
        <v>1232018IV</v>
      </c>
      <c r="E2252" t="s">
        <v>42</v>
      </c>
      <c r="F2252" t="s">
        <v>13</v>
      </c>
      <c r="G2252" t="s">
        <v>13</v>
      </c>
      <c r="H2252">
        <v>2018</v>
      </c>
      <c r="I2252" t="s">
        <v>11</v>
      </c>
      <c r="J2252" s="1">
        <v>3162706</v>
      </c>
    </row>
    <row r="2253" spans="1:10" x14ac:dyDescent="0.25">
      <c r="A2253" s="4">
        <f t="shared" si="70"/>
        <v>1</v>
      </c>
      <c r="B2253" s="4">
        <f>+VLOOKUP(G2253,Codigos!$E$2:$F$8,2,0)</f>
        <v>2</v>
      </c>
      <c r="C2253" s="4">
        <f>+VLOOKUP(F2253,Codigos!$B$2:$C$33,2,0)</f>
        <v>4</v>
      </c>
      <c r="D2253" s="4" t="str">
        <f t="shared" si="71"/>
        <v>1242018IV</v>
      </c>
      <c r="E2253" t="s">
        <v>42</v>
      </c>
      <c r="F2253" t="s">
        <v>14</v>
      </c>
      <c r="G2253" t="s">
        <v>13</v>
      </c>
      <c r="H2253">
        <v>2018</v>
      </c>
      <c r="I2253" t="s">
        <v>11</v>
      </c>
      <c r="J2253" s="1">
        <v>3941788</v>
      </c>
    </row>
    <row r="2254" spans="1:10" x14ac:dyDescent="0.25">
      <c r="A2254" s="4">
        <f t="shared" si="70"/>
        <v>1</v>
      </c>
      <c r="B2254" s="4">
        <f>+VLOOKUP(G2254,Codigos!$E$2:$F$8,2,0)</f>
        <v>5</v>
      </c>
      <c r="C2254" s="4">
        <f>+VLOOKUP(F2254,Codigos!$B$2:$C$33,2,0)</f>
        <v>14</v>
      </c>
      <c r="D2254" s="4" t="str">
        <f t="shared" si="71"/>
        <v>15142018IV</v>
      </c>
      <c r="E2254" t="s">
        <v>42</v>
      </c>
      <c r="F2254" t="s">
        <v>23</v>
      </c>
      <c r="G2254" t="s">
        <v>47</v>
      </c>
      <c r="H2254">
        <v>2018</v>
      </c>
      <c r="I2254" t="s">
        <v>11</v>
      </c>
      <c r="J2254" s="1">
        <v>9275362</v>
      </c>
    </row>
    <row r="2255" spans="1:10" x14ac:dyDescent="0.25">
      <c r="A2255" s="4">
        <f t="shared" si="70"/>
        <v>1</v>
      </c>
      <c r="B2255" s="4">
        <f>+VLOOKUP(G2255,Codigos!$E$2:$F$8,2,0)</f>
        <v>7</v>
      </c>
      <c r="C2255" s="4">
        <f>+VLOOKUP(F2255,Codigos!$B$2:$C$33,2,0)</f>
        <v>30</v>
      </c>
      <c r="D2255" s="4" t="str">
        <f t="shared" si="71"/>
        <v>17302018IV</v>
      </c>
      <c r="E2255" t="s">
        <v>42</v>
      </c>
      <c r="F2255" t="s">
        <v>39</v>
      </c>
      <c r="G2255" t="s">
        <v>49</v>
      </c>
      <c r="H2255">
        <v>2018</v>
      </c>
      <c r="I2255" t="s">
        <v>11</v>
      </c>
      <c r="J2255" s="1">
        <v>2004327</v>
      </c>
    </row>
    <row r="2256" spans="1:10" x14ac:dyDescent="0.25">
      <c r="A2256" s="4">
        <f t="shared" si="70"/>
        <v>1</v>
      </c>
      <c r="B2256" s="4">
        <f>+VLOOKUP(G2256,Codigos!$E$2:$F$8,2,0)</f>
        <v>4</v>
      </c>
      <c r="C2256" s="4">
        <f>+VLOOKUP(F2256,Codigos!$B$2:$C$33,2,0)</f>
        <v>10</v>
      </c>
      <c r="D2256" s="4" t="str">
        <f t="shared" si="71"/>
        <v>14102018IV</v>
      </c>
      <c r="E2256" t="s">
        <v>42</v>
      </c>
      <c r="F2256" t="s">
        <v>19</v>
      </c>
      <c r="G2256" t="s">
        <v>46</v>
      </c>
      <c r="H2256">
        <v>2018</v>
      </c>
      <c r="I2256" t="s">
        <v>11</v>
      </c>
      <c r="J2256" s="1">
        <v>3783784</v>
      </c>
    </row>
    <row r="2257" spans="1:10" x14ac:dyDescent="0.25">
      <c r="A2257" s="4">
        <f t="shared" si="70"/>
        <v>1</v>
      </c>
      <c r="B2257" s="4">
        <f>+VLOOKUP(G2257,Codigos!$E$2:$F$8,2,0)</f>
        <v>4</v>
      </c>
      <c r="C2257" s="4">
        <f>+VLOOKUP(F2257,Codigos!$B$2:$C$33,2,0)</f>
        <v>11</v>
      </c>
      <c r="D2257" s="4" t="str">
        <f t="shared" si="71"/>
        <v>14112018IV</v>
      </c>
      <c r="E2257" t="s">
        <v>42</v>
      </c>
      <c r="F2257" t="s">
        <v>20</v>
      </c>
      <c r="G2257" t="s">
        <v>46</v>
      </c>
      <c r="H2257">
        <v>2018</v>
      </c>
      <c r="I2257" t="s">
        <v>11</v>
      </c>
      <c r="J2257" s="1">
        <v>3269231</v>
      </c>
    </row>
    <row r="2258" spans="1:10" x14ac:dyDescent="0.25">
      <c r="A2258" s="4">
        <f t="shared" si="70"/>
        <v>1</v>
      </c>
      <c r="B2258" s="4">
        <f>+VLOOKUP(G2258,Codigos!$E$2:$F$8,2,0)</f>
        <v>5</v>
      </c>
      <c r="C2258" s="4">
        <f>+VLOOKUP(F2258,Codigos!$B$2:$C$33,2,0)</f>
        <v>15</v>
      </c>
      <c r="D2258" s="4" t="str">
        <f t="shared" si="71"/>
        <v>15152018IV</v>
      </c>
      <c r="E2258" t="s">
        <v>42</v>
      </c>
      <c r="F2258" t="s">
        <v>24</v>
      </c>
      <c r="G2258" t="s">
        <v>47</v>
      </c>
      <c r="H2258">
        <v>2018</v>
      </c>
      <c r="I2258" t="s">
        <v>11</v>
      </c>
      <c r="J2258" s="1">
        <v>5286344</v>
      </c>
    </row>
    <row r="2259" spans="1:10" x14ac:dyDescent="0.25">
      <c r="A2259" s="4">
        <f t="shared" si="70"/>
        <v>1</v>
      </c>
      <c r="B2259" s="4">
        <f>+VLOOKUP(G2259,Codigos!$E$2:$F$8,2,0)</f>
        <v>6</v>
      </c>
      <c r="C2259" s="4">
        <f>+VLOOKUP(F2259,Codigos!$B$2:$C$33,2,0)</f>
        <v>20</v>
      </c>
      <c r="D2259" s="4" t="str">
        <f t="shared" si="71"/>
        <v>16202018IV</v>
      </c>
      <c r="E2259" t="s">
        <v>42</v>
      </c>
      <c r="F2259" t="s">
        <v>29</v>
      </c>
      <c r="G2259" t="s">
        <v>48</v>
      </c>
      <c r="H2259">
        <v>2018</v>
      </c>
      <c r="I2259" t="s">
        <v>11</v>
      </c>
      <c r="J2259" s="1">
        <v>2850000</v>
      </c>
    </row>
    <row r="2260" spans="1:10" x14ac:dyDescent="0.25">
      <c r="A2260" s="4">
        <f t="shared" si="70"/>
        <v>1</v>
      </c>
      <c r="B2260" s="4">
        <f>+VLOOKUP(G2260,Codigos!$E$2:$F$8,2,0)</f>
        <v>6</v>
      </c>
      <c r="C2260" s="4">
        <f>+VLOOKUP(F2260,Codigos!$B$2:$C$33,2,0)</f>
        <v>21</v>
      </c>
      <c r="D2260" s="4" t="str">
        <f t="shared" si="71"/>
        <v>16212018IV</v>
      </c>
      <c r="E2260" t="s">
        <v>42</v>
      </c>
      <c r="F2260" t="s">
        <v>30</v>
      </c>
      <c r="G2260" t="s">
        <v>48</v>
      </c>
      <c r="H2260">
        <v>2018</v>
      </c>
      <c r="I2260" t="s">
        <v>11</v>
      </c>
      <c r="J2260" s="1">
        <v>3508772</v>
      </c>
    </row>
    <row r="2261" spans="1:10" x14ac:dyDescent="0.25">
      <c r="A2261" s="4">
        <f t="shared" si="70"/>
        <v>1</v>
      </c>
      <c r="B2261" s="4">
        <f>+VLOOKUP(G2261,Codigos!$E$2:$F$8,2,0)</f>
        <v>3</v>
      </c>
      <c r="C2261" s="4">
        <f>+VLOOKUP(F2261,Codigos!$B$2:$C$33,2,0)</f>
        <v>6</v>
      </c>
      <c r="D2261" s="4" t="str">
        <f t="shared" si="71"/>
        <v>1362018IV</v>
      </c>
      <c r="E2261" t="s">
        <v>42</v>
      </c>
      <c r="F2261" t="s">
        <v>43</v>
      </c>
      <c r="G2261" t="s">
        <v>43</v>
      </c>
      <c r="H2261">
        <v>2018</v>
      </c>
      <c r="I2261" t="s">
        <v>11</v>
      </c>
      <c r="J2261" s="1">
        <v>4539202</v>
      </c>
    </row>
    <row r="2262" spans="1:10" x14ac:dyDescent="0.25">
      <c r="A2262" s="4">
        <f t="shared" si="70"/>
        <v>1</v>
      </c>
      <c r="B2262" s="4">
        <f>+VLOOKUP(G2262,Codigos!$E$2:$F$8,2,0)</f>
        <v>6</v>
      </c>
      <c r="C2262" s="4">
        <f>+VLOOKUP(F2262,Codigos!$B$2:$C$33,2,0)</f>
        <v>22</v>
      </c>
      <c r="D2262" s="4" t="str">
        <f t="shared" si="71"/>
        <v>16222018IV</v>
      </c>
      <c r="E2262" t="s">
        <v>42</v>
      </c>
      <c r="F2262" t="s">
        <v>31</v>
      </c>
      <c r="G2262" t="s">
        <v>48</v>
      </c>
      <c r="H2262">
        <v>2018</v>
      </c>
      <c r="I2262" t="s">
        <v>11</v>
      </c>
      <c r="J2262" s="1">
        <v>2638298</v>
      </c>
    </row>
    <row r="2263" spans="1:10" x14ac:dyDescent="0.25">
      <c r="A2263" s="4">
        <f t="shared" si="70"/>
        <v>1</v>
      </c>
      <c r="B2263" s="4">
        <f>+VLOOKUP(G2263,Codigos!$E$2:$F$8,2,0)</f>
        <v>2</v>
      </c>
      <c r="C2263" s="4">
        <f>+VLOOKUP(F2263,Codigos!$B$2:$C$33,2,0)</f>
        <v>5</v>
      </c>
      <c r="D2263" s="4" t="str">
        <f t="shared" si="71"/>
        <v>1252018IV</v>
      </c>
      <c r="E2263" t="s">
        <v>42</v>
      </c>
      <c r="F2263" t="s">
        <v>15</v>
      </c>
      <c r="G2263" t="s">
        <v>13</v>
      </c>
      <c r="H2263">
        <v>2018</v>
      </c>
      <c r="I2263" t="s">
        <v>11</v>
      </c>
      <c r="J2263" s="1">
        <v>3037383</v>
      </c>
    </row>
    <row r="2264" spans="1:10" x14ac:dyDescent="0.25">
      <c r="A2264" s="4">
        <f t="shared" si="70"/>
        <v>1</v>
      </c>
      <c r="B2264" s="4">
        <f>+VLOOKUP(G2264,Codigos!$E$2:$F$8,2,0)</f>
        <v>6</v>
      </c>
      <c r="C2264" s="4">
        <f>+VLOOKUP(F2264,Codigos!$B$2:$C$33,2,0)</f>
        <v>23</v>
      </c>
      <c r="D2264" s="4" t="str">
        <f t="shared" si="71"/>
        <v>16232018IV</v>
      </c>
      <c r="E2264" t="s">
        <v>42</v>
      </c>
      <c r="F2264" t="s">
        <v>32</v>
      </c>
      <c r="G2264" t="s">
        <v>48</v>
      </c>
      <c r="H2264">
        <v>2018</v>
      </c>
      <c r="I2264" t="s">
        <v>11</v>
      </c>
      <c r="J2264" s="1">
        <v>2879696</v>
      </c>
    </row>
    <row r="2265" spans="1:10" x14ac:dyDescent="0.25">
      <c r="A2265" s="4">
        <f t="shared" si="70"/>
        <v>1</v>
      </c>
      <c r="B2265" s="4">
        <f>+VLOOKUP(G2265,Codigos!$E$2:$F$8,2,0)</f>
        <v>6</v>
      </c>
      <c r="C2265" s="4">
        <f>+VLOOKUP(F2265,Codigos!$B$2:$C$33,2,0)</f>
        <v>24</v>
      </c>
      <c r="D2265" s="4" t="str">
        <f t="shared" si="71"/>
        <v>16242018IV</v>
      </c>
      <c r="E2265" t="s">
        <v>42</v>
      </c>
      <c r="F2265" t="s">
        <v>33</v>
      </c>
      <c r="G2265" t="s">
        <v>48</v>
      </c>
      <c r="H2265">
        <v>2018</v>
      </c>
      <c r="I2265" t="s">
        <v>11</v>
      </c>
      <c r="J2265" s="1">
        <v>4285714</v>
      </c>
    </row>
    <row r="2266" spans="1:10" x14ac:dyDescent="0.25">
      <c r="A2266" s="4">
        <f t="shared" si="70"/>
        <v>1</v>
      </c>
      <c r="B2266" s="4">
        <f>+VLOOKUP(G2266,Codigos!$E$2:$F$8,2,0)</f>
        <v>4</v>
      </c>
      <c r="C2266" s="4">
        <f>+VLOOKUP(F2266,Codigos!$B$2:$C$33,2,0)</f>
        <v>12</v>
      </c>
      <c r="D2266" s="4" t="str">
        <f t="shared" si="71"/>
        <v>14122018IV</v>
      </c>
      <c r="E2266" t="s">
        <v>42</v>
      </c>
      <c r="F2266" t="s">
        <v>21</v>
      </c>
      <c r="G2266" t="s">
        <v>46</v>
      </c>
      <c r="H2266">
        <v>2018</v>
      </c>
      <c r="I2266" t="s">
        <v>11</v>
      </c>
      <c r="J2266" s="1">
        <v>3571429</v>
      </c>
    </row>
    <row r="2267" spans="1:10" x14ac:dyDescent="0.25">
      <c r="A2267" s="4">
        <f t="shared" si="70"/>
        <v>1</v>
      </c>
      <c r="B2267" s="4">
        <f>+VLOOKUP(G2267,Codigos!$E$2:$F$8,2,0)</f>
        <v>6</v>
      </c>
      <c r="C2267" s="4">
        <f>+VLOOKUP(F2267,Codigos!$B$2:$C$33,2,0)</f>
        <v>25</v>
      </c>
      <c r="D2267" s="4" t="str">
        <f t="shared" si="71"/>
        <v>16252018IV</v>
      </c>
      <c r="E2267" t="s">
        <v>42</v>
      </c>
      <c r="F2267" t="s">
        <v>34</v>
      </c>
      <c r="G2267" t="s">
        <v>48</v>
      </c>
      <c r="H2267">
        <v>2018</v>
      </c>
      <c r="I2267" t="s">
        <v>11</v>
      </c>
      <c r="J2267" s="1">
        <v>2919596</v>
      </c>
    </row>
    <row r="2268" spans="1:10" x14ac:dyDescent="0.25">
      <c r="A2268" s="4">
        <f t="shared" si="70"/>
        <v>1</v>
      </c>
      <c r="B2268" s="4">
        <f>+VLOOKUP(G2268,Codigos!$E$2:$F$8,2,0)</f>
        <v>5</v>
      </c>
      <c r="C2268" s="4">
        <f>+VLOOKUP(F2268,Codigos!$B$2:$C$33,2,0)</f>
        <v>16</v>
      </c>
      <c r="D2268" s="4" t="str">
        <f t="shared" si="71"/>
        <v>15162018IV</v>
      </c>
      <c r="E2268" t="s">
        <v>42</v>
      </c>
      <c r="F2268" t="s">
        <v>25</v>
      </c>
      <c r="G2268" t="s">
        <v>47</v>
      </c>
      <c r="H2268">
        <v>2018</v>
      </c>
      <c r="I2268" t="s">
        <v>11</v>
      </c>
      <c r="J2268" s="1">
        <v>3405172</v>
      </c>
    </row>
    <row r="2269" spans="1:10" x14ac:dyDescent="0.25">
      <c r="A2269" s="4">
        <f t="shared" si="70"/>
        <v>1</v>
      </c>
      <c r="B2269" s="4">
        <f>+VLOOKUP(G2269,Codigos!$E$2:$F$8,2,0)</f>
        <v>6</v>
      </c>
      <c r="C2269" s="4">
        <f>+VLOOKUP(F2269,Codigos!$B$2:$C$33,2,0)</f>
        <v>26</v>
      </c>
      <c r="D2269" s="4" t="str">
        <f t="shared" si="71"/>
        <v>16262018IV</v>
      </c>
      <c r="E2269" t="s">
        <v>42</v>
      </c>
      <c r="F2269" t="s">
        <v>35</v>
      </c>
      <c r="G2269" t="s">
        <v>48</v>
      </c>
      <c r="H2269">
        <v>2018</v>
      </c>
      <c r="I2269" t="s">
        <v>11</v>
      </c>
      <c r="J2269" s="1">
        <v>2651163</v>
      </c>
    </row>
    <row r="2270" spans="1:10" x14ac:dyDescent="0.25">
      <c r="A2270" s="4">
        <f t="shared" si="70"/>
        <v>1</v>
      </c>
      <c r="B2270" s="4">
        <f>+VLOOKUP(G2270,Codigos!$E$2:$F$8,2,0)</f>
        <v>7</v>
      </c>
      <c r="C2270" s="4">
        <f>+VLOOKUP(F2270,Codigos!$B$2:$C$33,2,0)</f>
        <v>31</v>
      </c>
      <c r="D2270" s="4" t="str">
        <f t="shared" si="71"/>
        <v>17312018IV</v>
      </c>
      <c r="E2270" t="s">
        <v>42</v>
      </c>
      <c r="F2270" t="s">
        <v>40</v>
      </c>
      <c r="G2270" t="s">
        <v>49</v>
      </c>
      <c r="H2270">
        <v>2018</v>
      </c>
      <c r="I2270" t="s">
        <v>11</v>
      </c>
      <c r="J2270" s="1">
        <v>2132258</v>
      </c>
    </row>
    <row r="2271" spans="1:10" x14ac:dyDescent="0.25">
      <c r="A2271" s="4">
        <f t="shared" si="70"/>
        <v>1</v>
      </c>
      <c r="B2271" s="4">
        <f>+VLOOKUP(G2271,Codigos!$E$2:$F$8,2,0)</f>
        <v>6</v>
      </c>
      <c r="C2271" s="4">
        <f>+VLOOKUP(F2271,Codigos!$B$2:$C$33,2,0)</f>
        <v>27</v>
      </c>
      <c r="D2271" s="4" t="str">
        <f t="shared" si="71"/>
        <v>16272018IV</v>
      </c>
      <c r="E2271" t="s">
        <v>42</v>
      </c>
      <c r="F2271" t="s">
        <v>36</v>
      </c>
      <c r="G2271" t="s">
        <v>48</v>
      </c>
      <c r="H2271">
        <v>2018</v>
      </c>
      <c r="I2271" t="s">
        <v>11</v>
      </c>
      <c r="J2271" s="1">
        <v>3431818</v>
      </c>
    </row>
    <row r="2272" spans="1:10" x14ac:dyDescent="0.25">
      <c r="A2272" s="4">
        <f t="shared" si="70"/>
        <v>1</v>
      </c>
      <c r="B2272" s="4">
        <f>+VLOOKUP(G2272,Codigos!$E$2:$F$8,2,0)</f>
        <v>5</v>
      </c>
      <c r="C2272" s="4">
        <f>+VLOOKUP(F2272,Codigos!$B$2:$C$33,2,0)</f>
        <v>17</v>
      </c>
      <c r="D2272" s="4" t="str">
        <f t="shared" si="71"/>
        <v>15172018IV</v>
      </c>
      <c r="E2272" t="s">
        <v>42</v>
      </c>
      <c r="F2272" t="s">
        <v>26</v>
      </c>
      <c r="G2272" t="s">
        <v>47</v>
      </c>
      <c r="H2272">
        <v>2018</v>
      </c>
      <c r="I2272" t="s">
        <v>11</v>
      </c>
      <c r="J2272" s="1">
        <v>6280992</v>
      </c>
    </row>
    <row r="2273" spans="1:10" x14ac:dyDescent="0.25">
      <c r="A2273" s="4">
        <f t="shared" si="70"/>
        <v>1</v>
      </c>
      <c r="B2273" s="4">
        <f>+VLOOKUP(G2273,Codigos!$E$2:$F$8,2,0)</f>
        <v>7</v>
      </c>
      <c r="C2273" s="4">
        <f>+VLOOKUP(F2273,Codigos!$B$2:$C$33,2,0)</f>
        <v>32</v>
      </c>
      <c r="D2273" s="4" t="str">
        <f t="shared" si="71"/>
        <v>17322018IV</v>
      </c>
      <c r="E2273" t="s">
        <v>42</v>
      </c>
      <c r="F2273" t="s">
        <v>41</v>
      </c>
      <c r="G2273" t="s">
        <v>49</v>
      </c>
      <c r="H2273">
        <v>2018</v>
      </c>
      <c r="I2273" t="s">
        <v>11</v>
      </c>
      <c r="J2273" s="1">
        <v>2380952</v>
      </c>
    </row>
    <row r="2274" spans="1:10" x14ac:dyDescent="0.25">
      <c r="A2274" s="4">
        <f t="shared" ref="A2274:A2337" si="72">+IF(E2274="Casa",1,2)</f>
        <v>2</v>
      </c>
      <c r="B2274" s="4">
        <f>+VLOOKUP(G2274,Codigos!$E$2:$F$8,2,0)</f>
        <v>2</v>
      </c>
      <c r="C2274" s="4">
        <f>+VLOOKUP(F2274,Codigos!$B$2:$C$33,2,0)</f>
        <v>3</v>
      </c>
      <c r="D2274" s="4" t="str">
        <f t="shared" ref="D2274:D2337" si="73">CONCATENATE(A2274,B2274,C2274,H2274,I2274)</f>
        <v>2232019I</v>
      </c>
      <c r="E2274" t="s">
        <v>6</v>
      </c>
      <c r="F2274" t="s">
        <v>13</v>
      </c>
      <c r="G2274" t="s">
        <v>13</v>
      </c>
      <c r="H2274">
        <v>2019</v>
      </c>
      <c r="I2274" t="s">
        <v>8</v>
      </c>
      <c r="J2274" s="1">
        <v>4768000</v>
      </c>
    </row>
    <row r="2275" spans="1:10" x14ac:dyDescent="0.25">
      <c r="A2275" s="4">
        <f t="shared" si="72"/>
        <v>2</v>
      </c>
      <c r="B2275" s="4">
        <f>+VLOOKUP(G2275,Codigos!$E$2:$F$8,2,0)</f>
        <v>4</v>
      </c>
      <c r="C2275" s="4">
        <f>+VLOOKUP(F2275,Codigos!$B$2:$C$33,2,0)</f>
        <v>12</v>
      </c>
      <c r="D2275" s="4" t="str">
        <f t="shared" si="73"/>
        <v>24122019I</v>
      </c>
      <c r="E2275" t="s">
        <v>6</v>
      </c>
      <c r="F2275" t="s">
        <v>21</v>
      </c>
      <c r="G2275" t="s">
        <v>46</v>
      </c>
      <c r="H2275">
        <v>2019</v>
      </c>
      <c r="I2275" t="s">
        <v>8</v>
      </c>
      <c r="J2275" s="1">
        <v>4831461</v>
      </c>
    </row>
    <row r="2276" spans="1:10" x14ac:dyDescent="0.25">
      <c r="A2276" s="4">
        <f t="shared" si="72"/>
        <v>2</v>
      </c>
      <c r="B2276" s="4">
        <f>+VLOOKUP(G2276,Codigos!$E$2:$F$8,2,0)</f>
        <v>6</v>
      </c>
      <c r="C2276" s="4">
        <f>+VLOOKUP(F2276,Codigos!$B$2:$C$33,2,0)</f>
        <v>21</v>
      </c>
      <c r="D2276" s="4" t="str">
        <f t="shared" si="73"/>
        <v>26212019I</v>
      </c>
      <c r="E2276" t="s">
        <v>6</v>
      </c>
      <c r="F2276" t="s">
        <v>30</v>
      </c>
      <c r="G2276" t="s">
        <v>48</v>
      </c>
      <c r="H2276">
        <v>2019</v>
      </c>
      <c r="I2276" t="s">
        <v>8</v>
      </c>
      <c r="J2276" s="1">
        <v>4342369</v>
      </c>
    </row>
    <row r="2277" spans="1:10" x14ac:dyDescent="0.25">
      <c r="A2277" s="4">
        <f t="shared" si="72"/>
        <v>2</v>
      </c>
      <c r="B2277" s="4">
        <f>+VLOOKUP(G2277,Codigos!$E$2:$F$8,2,0)</f>
        <v>5</v>
      </c>
      <c r="C2277" s="4">
        <f>+VLOOKUP(F2277,Codigos!$B$2:$C$33,2,0)</f>
        <v>17</v>
      </c>
      <c r="D2277" s="4" t="str">
        <f t="shared" si="73"/>
        <v>25172019I</v>
      </c>
      <c r="E2277" t="s">
        <v>6</v>
      </c>
      <c r="F2277" t="s">
        <v>26</v>
      </c>
      <c r="G2277" t="s">
        <v>47</v>
      </c>
      <c r="H2277">
        <v>2019</v>
      </c>
      <c r="I2277" t="s">
        <v>8</v>
      </c>
      <c r="J2277" s="1">
        <v>5803571</v>
      </c>
    </row>
    <row r="2278" spans="1:10" x14ac:dyDescent="0.25">
      <c r="A2278" s="4">
        <f t="shared" si="72"/>
        <v>2</v>
      </c>
      <c r="B2278" s="4">
        <f>+VLOOKUP(G2278,Codigos!$E$2:$F$8,2,0)</f>
        <v>4</v>
      </c>
      <c r="C2278" s="4">
        <f>+VLOOKUP(F2278,Codigos!$B$2:$C$33,2,0)</f>
        <v>10</v>
      </c>
      <c r="D2278" s="4" t="str">
        <f t="shared" si="73"/>
        <v>24102019I</v>
      </c>
      <c r="E2278" t="s">
        <v>6</v>
      </c>
      <c r="F2278" t="s">
        <v>19</v>
      </c>
      <c r="G2278" t="s">
        <v>46</v>
      </c>
      <c r="H2278">
        <v>2019</v>
      </c>
      <c r="I2278" t="s">
        <v>8</v>
      </c>
      <c r="J2278" s="1">
        <v>4380403</v>
      </c>
    </row>
    <row r="2279" spans="1:10" x14ac:dyDescent="0.25">
      <c r="A2279" s="4">
        <f t="shared" si="72"/>
        <v>2</v>
      </c>
      <c r="B2279" s="4">
        <f>+VLOOKUP(G2279,Codigos!$E$2:$F$8,2,0)</f>
        <v>5</v>
      </c>
      <c r="C2279" s="4">
        <f>+VLOOKUP(F2279,Codigos!$B$2:$C$33,2,0)</f>
        <v>14</v>
      </c>
      <c r="D2279" s="4" t="str">
        <f t="shared" si="73"/>
        <v>25142019I</v>
      </c>
      <c r="E2279" t="s">
        <v>6</v>
      </c>
      <c r="F2279" t="s">
        <v>23</v>
      </c>
      <c r="G2279" t="s">
        <v>47</v>
      </c>
      <c r="H2279">
        <v>2019</v>
      </c>
      <c r="I2279" t="s">
        <v>8</v>
      </c>
      <c r="J2279" s="1">
        <v>6643357</v>
      </c>
    </row>
    <row r="2280" spans="1:10" x14ac:dyDescent="0.25">
      <c r="A2280" s="4">
        <f t="shared" si="72"/>
        <v>2</v>
      </c>
      <c r="B2280" s="4">
        <f>+VLOOKUP(G2280,Codigos!$E$2:$F$8,2,0)</f>
        <v>5</v>
      </c>
      <c r="C2280" s="4">
        <f>+VLOOKUP(F2280,Codigos!$B$2:$C$33,2,0)</f>
        <v>13</v>
      </c>
      <c r="D2280" s="4" t="str">
        <f t="shared" si="73"/>
        <v>25132019I</v>
      </c>
      <c r="E2280" t="s">
        <v>6</v>
      </c>
      <c r="F2280" t="s">
        <v>22</v>
      </c>
      <c r="G2280" t="s">
        <v>47</v>
      </c>
      <c r="H2280">
        <v>2019</v>
      </c>
      <c r="I2280" t="s">
        <v>8</v>
      </c>
      <c r="J2280" s="1">
        <v>4634146</v>
      </c>
    </row>
    <row r="2281" spans="1:10" x14ac:dyDescent="0.25">
      <c r="A2281" s="4">
        <f t="shared" si="72"/>
        <v>2</v>
      </c>
      <c r="B2281" s="4">
        <f>+VLOOKUP(G2281,Codigos!$E$2:$F$8,2,0)</f>
        <v>2</v>
      </c>
      <c r="C2281" s="4">
        <f>+VLOOKUP(F2281,Codigos!$B$2:$C$33,2,0)</f>
        <v>4</v>
      </c>
      <c r="D2281" s="4" t="str">
        <f t="shared" si="73"/>
        <v>2242019I</v>
      </c>
      <c r="E2281" t="s">
        <v>6</v>
      </c>
      <c r="F2281" t="s">
        <v>14</v>
      </c>
      <c r="G2281" t="s">
        <v>13</v>
      </c>
      <c r="H2281">
        <v>2019</v>
      </c>
      <c r="I2281" t="s">
        <v>8</v>
      </c>
      <c r="J2281" s="1">
        <v>5999390</v>
      </c>
    </row>
    <row r="2282" spans="1:10" x14ac:dyDescent="0.25">
      <c r="A2282" s="4">
        <f t="shared" si="72"/>
        <v>1</v>
      </c>
      <c r="B2282" s="4">
        <f>+VLOOKUP(G2282,Codigos!$E$2:$F$8,2,0)</f>
        <v>5</v>
      </c>
      <c r="C2282" s="4">
        <f>+VLOOKUP(F2282,Codigos!$B$2:$C$33,2,0)</f>
        <v>17</v>
      </c>
      <c r="D2282" s="4" t="str">
        <f t="shared" si="73"/>
        <v>15172019I</v>
      </c>
      <c r="E2282" t="s">
        <v>42</v>
      </c>
      <c r="F2282" t="s">
        <v>26</v>
      </c>
      <c r="G2282" t="s">
        <v>47</v>
      </c>
      <c r="H2282">
        <v>2019</v>
      </c>
      <c r="I2282" t="s">
        <v>8</v>
      </c>
      <c r="J2282" s="1">
        <v>6538462</v>
      </c>
    </row>
    <row r="2283" spans="1:10" x14ac:dyDescent="0.25">
      <c r="A2283" s="4">
        <f t="shared" si="72"/>
        <v>2</v>
      </c>
      <c r="B2283" s="4">
        <f>+VLOOKUP(G2283,Codigos!$E$2:$F$8,2,0)</f>
        <v>5</v>
      </c>
      <c r="C2283" s="4">
        <f>+VLOOKUP(F2283,Codigos!$B$2:$C$33,2,0)</f>
        <v>15</v>
      </c>
      <c r="D2283" s="4" t="str">
        <f t="shared" si="73"/>
        <v>25152019I</v>
      </c>
      <c r="E2283" t="s">
        <v>6</v>
      </c>
      <c r="F2283" t="s">
        <v>24</v>
      </c>
      <c r="G2283" t="s">
        <v>47</v>
      </c>
      <c r="H2283">
        <v>2019</v>
      </c>
      <c r="I2283" t="s">
        <v>8</v>
      </c>
      <c r="J2283" s="1">
        <v>5309735</v>
      </c>
    </row>
    <row r="2284" spans="1:10" x14ac:dyDescent="0.25">
      <c r="A2284" s="4">
        <f t="shared" si="72"/>
        <v>2</v>
      </c>
      <c r="B2284" s="4">
        <f>+VLOOKUP(G2284,Codigos!$E$2:$F$8,2,0)</f>
        <v>4</v>
      </c>
      <c r="C2284" s="4">
        <f>+VLOOKUP(F2284,Codigos!$B$2:$C$33,2,0)</f>
        <v>9</v>
      </c>
      <c r="D2284" s="4" t="str">
        <f t="shared" si="73"/>
        <v>2492019I</v>
      </c>
      <c r="E2284" t="s">
        <v>6</v>
      </c>
      <c r="F2284" t="s">
        <v>18</v>
      </c>
      <c r="G2284" t="s">
        <v>46</v>
      </c>
      <c r="H2284">
        <v>2019</v>
      </c>
      <c r="I2284" t="s">
        <v>8</v>
      </c>
      <c r="J2284" s="1">
        <v>5277778</v>
      </c>
    </row>
    <row r="2285" spans="1:10" x14ac:dyDescent="0.25">
      <c r="A2285" s="4">
        <f t="shared" si="72"/>
        <v>2</v>
      </c>
      <c r="B2285" s="4">
        <f>+VLOOKUP(G2285,Codigos!$E$2:$F$8,2,0)</f>
        <v>6</v>
      </c>
      <c r="C2285" s="4">
        <f>+VLOOKUP(F2285,Codigos!$B$2:$C$33,2,0)</f>
        <v>18</v>
      </c>
      <c r="D2285" s="4" t="str">
        <f t="shared" si="73"/>
        <v>26182019I</v>
      </c>
      <c r="E2285" t="s">
        <v>6</v>
      </c>
      <c r="F2285" t="s">
        <v>27</v>
      </c>
      <c r="G2285" t="s">
        <v>48</v>
      </c>
      <c r="H2285">
        <v>2019</v>
      </c>
      <c r="I2285" t="s">
        <v>8</v>
      </c>
      <c r="J2285" s="1">
        <v>3688525</v>
      </c>
    </row>
    <row r="2286" spans="1:10" x14ac:dyDescent="0.25">
      <c r="A2286" s="4">
        <f t="shared" si="72"/>
        <v>1</v>
      </c>
      <c r="B2286" s="4">
        <f>+VLOOKUP(G2286,Codigos!$E$2:$F$8,2,0)</f>
        <v>7</v>
      </c>
      <c r="C2286" s="4">
        <f>+VLOOKUP(F2286,Codigos!$B$2:$C$33,2,0)</f>
        <v>31</v>
      </c>
      <c r="D2286" s="4" t="str">
        <f t="shared" si="73"/>
        <v>17312019I</v>
      </c>
      <c r="E2286" t="s">
        <v>42</v>
      </c>
      <c r="F2286" t="s">
        <v>40</v>
      </c>
      <c r="G2286" t="s">
        <v>49</v>
      </c>
      <c r="H2286">
        <v>2019</v>
      </c>
      <c r="I2286" t="s">
        <v>8</v>
      </c>
      <c r="J2286" s="1">
        <v>1984062</v>
      </c>
    </row>
    <row r="2287" spans="1:10" x14ac:dyDescent="0.25">
      <c r="A2287" s="4">
        <f t="shared" si="72"/>
        <v>2</v>
      </c>
      <c r="B2287" s="4">
        <f>+VLOOKUP(G2287,Codigos!$E$2:$F$8,2,0)</f>
        <v>6</v>
      </c>
      <c r="C2287" s="4">
        <f>+VLOOKUP(F2287,Codigos!$B$2:$C$33,2,0)</f>
        <v>22</v>
      </c>
      <c r="D2287" s="4" t="str">
        <f t="shared" si="73"/>
        <v>26222019I</v>
      </c>
      <c r="E2287" t="s">
        <v>6</v>
      </c>
      <c r="F2287" t="s">
        <v>31</v>
      </c>
      <c r="G2287" t="s">
        <v>48</v>
      </c>
      <c r="H2287">
        <v>2019</v>
      </c>
      <c r="I2287" t="s">
        <v>8</v>
      </c>
      <c r="J2287" s="1">
        <v>3045455</v>
      </c>
    </row>
    <row r="2288" spans="1:10" x14ac:dyDescent="0.25">
      <c r="A2288" s="4">
        <f t="shared" si="72"/>
        <v>1</v>
      </c>
      <c r="B2288" s="4">
        <f>+VLOOKUP(G2288,Codigos!$E$2:$F$8,2,0)</f>
        <v>4</v>
      </c>
      <c r="C2288" s="4">
        <f>+VLOOKUP(F2288,Codigos!$B$2:$C$33,2,0)</f>
        <v>8</v>
      </c>
      <c r="D2288" s="4" t="str">
        <f t="shared" si="73"/>
        <v>1482019I</v>
      </c>
      <c r="E2288" t="s">
        <v>42</v>
      </c>
      <c r="F2288" t="s">
        <v>17</v>
      </c>
      <c r="G2288" t="s">
        <v>46</v>
      </c>
      <c r="H2288">
        <v>2019</v>
      </c>
      <c r="I2288" t="s">
        <v>8</v>
      </c>
      <c r="J2288" s="1">
        <v>3200000</v>
      </c>
    </row>
    <row r="2289" spans="1:10" x14ac:dyDescent="0.25">
      <c r="A2289" s="4">
        <f t="shared" si="72"/>
        <v>1</v>
      </c>
      <c r="B2289" s="4">
        <f>+VLOOKUP(G2289,Codigos!$E$2:$F$8,2,0)</f>
        <v>4</v>
      </c>
      <c r="C2289" s="4">
        <f>+VLOOKUP(F2289,Codigos!$B$2:$C$33,2,0)</f>
        <v>12</v>
      </c>
      <c r="D2289" s="4" t="str">
        <f t="shared" si="73"/>
        <v>14122019I</v>
      </c>
      <c r="E2289" t="s">
        <v>42</v>
      </c>
      <c r="F2289" t="s">
        <v>21</v>
      </c>
      <c r="G2289" t="s">
        <v>46</v>
      </c>
      <c r="H2289">
        <v>2019</v>
      </c>
      <c r="I2289" t="s">
        <v>8</v>
      </c>
      <c r="J2289" s="1">
        <v>3680000</v>
      </c>
    </row>
    <row r="2290" spans="1:10" x14ac:dyDescent="0.25">
      <c r="A2290" s="4">
        <f t="shared" si="72"/>
        <v>2</v>
      </c>
      <c r="B2290" s="4">
        <f>+VLOOKUP(G2290,Codigos!$E$2:$F$8,2,0)</f>
        <v>5</v>
      </c>
      <c r="C2290" s="4">
        <f>+VLOOKUP(F2290,Codigos!$B$2:$C$33,2,0)</f>
        <v>16</v>
      </c>
      <c r="D2290" s="4" t="str">
        <f t="shared" si="73"/>
        <v>25162019I</v>
      </c>
      <c r="E2290" t="s">
        <v>6</v>
      </c>
      <c r="F2290" t="s">
        <v>25</v>
      </c>
      <c r="G2290" t="s">
        <v>47</v>
      </c>
      <c r="H2290">
        <v>2019</v>
      </c>
      <c r="I2290" t="s">
        <v>8</v>
      </c>
      <c r="J2290" s="1">
        <v>3731343</v>
      </c>
    </row>
    <row r="2291" spans="1:10" x14ac:dyDescent="0.25">
      <c r="A2291" s="4">
        <f t="shared" si="72"/>
        <v>2</v>
      </c>
      <c r="B2291" s="4">
        <f>+VLOOKUP(G2291,Codigos!$E$2:$F$8,2,0)</f>
        <v>1</v>
      </c>
      <c r="C2291" s="4">
        <f>+VLOOKUP(F2291,Codigos!$B$2:$C$33,2,0)</f>
        <v>2</v>
      </c>
      <c r="D2291" s="4" t="str">
        <f t="shared" si="73"/>
        <v>2122019I</v>
      </c>
      <c r="E2291" t="s">
        <v>6</v>
      </c>
      <c r="F2291" t="s">
        <v>12</v>
      </c>
      <c r="G2291" t="s">
        <v>45</v>
      </c>
      <c r="H2291">
        <v>2019</v>
      </c>
      <c r="I2291" t="s">
        <v>8</v>
      </c>
      <c r="J2291" s="1">
        <v>5181818</v>
      </c>
    </row>
    <row r="2292" spans="1:10" x14ac:dyDescent="0.25">
      <c r="A2292" s="4">
        <f t="shared" si="72"/>
        <v>2</v>
      </c>
      <c r="B2292" s="4">
        <f>+VLOOKUP(G2292,Codigos!$E$2:$F$8,2,0)</f>
        <v>6</v>
      </c>
      <c r="C2292" s="4">
        <f>+VLOOKUP(F2292,Codigos!$B$2:$C$33,2,0)</f>
        <v>20</v>
      </c>
      <c r="D2292" s="4" t="str">
        <f t="shared" si="73"/>
        <v>26202019I</v>
      </c>
      <c r="E2292" t="s">
        <v>6</v>
      </c>
      <c r="F2292" t="s">
        <v>29</v>
      </c>
      <c r="G2292" t="s">
        <v>48</v>
      </c>
      <c r="H2292">
        <v>2019</v>
      </c>
      <c r="I2292" t="s">
        <v>8</v>
      </c>
      <c r="J2292" s="1">
        <v>3627188</v>
      </c>
    </row>
    <row r="2293" spans="1:10" x14ac:dyDescent="0.25">
      <c r="A2293" s="4">
        <f t="shared" si="72"/>
        <v>2</v>
      </c>
      <c r="B2293" s="4">
        <f>+VLOOKUP(G2293,Codigos!$E$2:$F$8,2,0)</f>
        <v>2</v>
      </c>
      <c r="C2293" s="4">
        <f>+VLOOKUP(F2293,Codigos!$B$2:$C$33,2,0)</f>
        <v>5</v>
      </c>
      <c r="D2293" s="4" t="str">
        <f t="shared" si="73"/>
        <v>2252019I</v>
      </c>
      <c r="E2293" t="s">
        <v>6</v>
      </c>
      <c r="F2293" t="s">
        <v>15</v>
      </c>
      <c r="G2293" t="s">
        <v>13</v>
      </c>
      <c r="H2293">
        <v>2019</v>
      </c>
      <c r="I2293" t="s">
        <v>8</v>
      </c>
      <c r="J2293" s="1">
        <v>5206349</v>
      </c>
    </row>
    <row r="2294" spans="1:10" x14ac:dyDescent="0.25">
      <c r="A2294" s="4">
        <f t="shared" si="72"/>
        <v>1</v>
      </c>
      <c r="B2294" s="4">
        <f>+VLOOKUP(G2294,Codigos!$E$2:$F$8,2,0)</f>
        <v>6</v>
      </c>
      <c r="C2294" s="4">
        <f>+VLOOKUP(F2294,Codigos!$B$2:$C$33,2,0)</f>
        <v>20</v>
      </c>
      <c r="D2294" s="4" t="str">
        <f t="shared" si="73"/>
        <v>16202019I</v>
      </c>
      <c r="E2294" t="s">
        <v>42</v>
      </c>
      <c r="F2294" t="s">
        <v>29</v>
      </c>
      <c r="G2294" t="s">
        <v>48</v>
      </c>
      <c r="H2294">
        <v>2019</v>
      </c>
      <c r="I2294" t="s">
        <v>8</v>
      </c>
      <c r="J2294" s="1">
        <v>2797203</v>
      </c>
    </row>
    <row r="2295" spans="1:10" x14ac:dyDescent="0.25">
      <c r="A2295" s="4">
        <f t="shared" si="72"/>
        <v>2</v>
      </c>
      <c r="B2295" s="4">
        <f>+VLOOKUP(G2295,Codigos!$E$2:$F$8,2,0)</f>
        <v>7</v>
      </c>
      <c r="C2295" s="4">
        <f>+VLOOKUP(F2295,Codigos!$B$2:$C$33,2,0)</f>
        <v>30</v>
      </c>
      <c r="D2295" s="4" t="str">
        <f t="shared" si="73"/>
        <v>27302019I</v>
      </c>
      <c r="E2295" t="s">
        <v>6</v>
      </c>
      <c r="F2295" t="s">
        <v>39</v>
      </c>
      <c r="G2295" t="s">
        <v>49</v>
      </c>
      <c r="H2295">
        <v>2019</v>
      </c>
      <c r="I2295" t="s">
        <v>8</v>
      </c>
      <c r="J2295" s="1">
        <v>2909091</v>
      </c>
    </row>
    <row r="2296" spans="1:10" x14ac:dyDescent="0.25">
      <c r="A2296" s="4">
        <f t="shared" si="72"/>
        <v>2</v>
      </c>
      <c r="B2296" s="4">
        <f>+VLOOKUP(G2296,Codigos!$E$2:$F$8,2,0)</f>
        <v>4</v>
      </c>
      <c r="C2296" s="4">
        <f>+VLOOKUP(F2296,Codigos!$B$2:$C$33,2,0)</f>
        <v>8</v>
      </c>
      <c r="D2296" s="4" t="str">
        <f t="shared" si="73"/>
        <v>2482019I</v>
      </c>
      <c r="E2296" t="s">
        <v>6</v>
      </c>
      <c r="F2296" t="s">
        <v>17</v>
      </c>
      <c r="G2296" t="s">
        <v>46</v>
      </c>
      <c r="H2296">
        <v>2019</v>
      </c>
      <c r="I2296" t="s">
        <v>8</v>
      </c>
      <c r="J2296" s="1">
        <v>3247863</v>
      </c>
    </row>
    <row r="2297" spans="1:10" x14ac:dyDescent="0.25">
      <c r="A2297" s="4">
        <f t="shared" si="72"/>
        <v>2</v>
      </c>
      <c r="B2297" s="4">
        <f>+VLOOKUP(G2297,Codigos!$E$2:$F$8,2,0)</f>
        <v>6</v>
      </c>
      <c r="C2297" s="4">
        <f>+VLOOKUP(F2297,Codigos!$B$2:$C$33,2,0)</f>
        <v>27</v>
      </c>
      <c r="D2297" s="4" t="str">
        <f t="shared" si="73"/>
        <v>26272019I</v>
      </c>
      <c r="E2297" t="s">
        <v>6</v>
      </c>
      <c r="F2297" t="s">
        <v>36</v>
      </c>
      <c r="G2297" t="s">
        <v>48</v>
      </c>
      <c r="H2297">
        <v>2019</v>
      </c>
      <c r="I2297" t="s">
        <v>8</v>
      </c>
      <c r="J2297" s="1">
        <v>5517241</v>
      </c>
    </row>
    <row r="2298" spans="1:10" x14ac:dyDescent="0.25">
      <c r="A2298" s="4">
        <f t="shared" si="72"/>
        <v>1</v>
      </c>
      <c r="B2298" s="4">
        <f>+VLOOKUP(G2298,Codigos!$E$2:$F$8,2,0)</f>
        <v>3</v>
      </c>
      <c r="C2298" s="4">
        <f>+VLOOKUP(F2298,Codigos!$B$2:$C$33,2,0)</f>
        <v>6</v>
      </c>
      <c r="D2298" s="4" t="str">
        <f t="shared" si="73"/>
        <v>1362019I</v>
      </c>
      <c r="E2298" t="s">
        <v>42</v>
      </c>
      <c r="F2298" t="s">
        <v>43</v>
      </c>
      <c r="G2298" t="s">
        <v>43</v>
      </c>
      <c r="H2298">
        <v>2019</v>
      </c>
      <c r="I2298" t="s">
        <v>8</v>
      </c>
      <c r="J2298" s="1">
        <v>4855643</v>
      </c>
    </row>
    <row r="2299" spans="1:10" x14ac:dyDescent="0.25">
      <c r="A2299" s="4">
        <f t="shared" si="72"/>
        <v>1</v>
      </c>
      <c r="B2299" s="4">
        <f>+VLOOKUP(G2299,Codigos!$E$2:$F$8,2,0)</f>
        <v>6</v>
      </c>
      <c r="C2299" s="4">
        <f>+VLOOKUP(F2299,Codigos!$B$2:$C$33,2,0)</f>
        <v>22</v>
      </c>
      <c r="D2299" s="4" t="str">
        <f t="shared" si="73"/>
        <v>16222019I</v>
      </c>
      <c r="E2299" t="s">
        <v>42</v>
      </c>
      <c r="F2299" t="s">
        <v>31</v>
      </c>
      <c r="G2299" t="s">
        <v>48</v>
      </c>
      <c r="H2299">
        <v>2019</v>
      </c>
      <c r="I2299" t="s">
        <v>8</v>
      </c>
      <c r="J2299" s="1">
        <v>3750000</v>
      </c>
    </row>
    <row r="2300" spans="1:10" x14ac:dyDescent="0.25">
      <c r="A2300" s="4">
        <f t="shared" si="72"/>
        <v>2</v>
      </c>
      <c r="B2300" s="4">
        <f>+VLOOKUP(G2300,Codigos!$E$2:$F$8,2,0)</f>
        <v>4</v>
      </c>
      <c r="C2300" s="4">
        <f>+VLOOKUP(F2300,Codigos!$B$2:$C$33,2,0)</f>
        <v>11</v>
      </c>
      <c r="D2300" s="4" t="str">
        <f t="shared" si="73"/>
        <v>24112019I</v>
      </c>
      <c r="E2300" t="s">
        <v>6</v>
      </c>
      <c r="F2300" t="s">
        <v>20</v>
      </c>
      <c r="G2300" t="s">
        <v>46</v>
      </c>
      <c r="H2300">
        <v>2019</v>
      </c>
      <c r="I2300" t="s">
        <v>8</v>
      </c>
      <c r="J2300" s="1">
        <v>3228547</v>
      </c>
    </row>
    <row r="2301" spans="1:10" x14ac:dyDescent="0.25">
      <c r="A2301" s="4">
        <f t="shared" si="72"/>
        <v>1</v>
      </c>
      <c r="B2301" s="4">
        <f>+VLOOKUP(G2301,Codigos!$E$2:$F$8,2,0)</f>
        <v>5</v>
      </c>
      <c r="C2301" s="4">
        <f>+VLOOKUP(F2301,Codigos!$B$2:$C$33,2,0)</f>
        <v>13</v>
      </c>
      <c r="D2301" s="4" t="str">
        <f t="shared" si="73"/>
        <v>15132019I</v>
      </c>
      <c r="E2301" t="s">
        <v>42</v>
      </c>
      <c r="F2301" t="s">
        <v>22</v>
      </c>
      <c r="G2301" t="s">
        <v>47</v>
      </c>
      <c r="H2301">
        <v>2019</v>
      </c>
      <c r="I2301" t="s">
        <v>8</v>
      </c>
      <c r="J2301" s="1">
        <v>3825000</v>
      </c>
    </row>
    <row r="2302" spans="1:10" x14ac:dyDescent="0.25">
      <c r="A2302" s="4">
        <f t="shared" si="72"/>
        <v>2</v>
      </c>
      <c r="B2302" s="4">
        <f>+VLOOKUP(G2302,Codigos!$E$2:$F$8,2,0)</f>
        <v>7</v>
      </c>
      <c r="C2302" s="4">
        <f>+VLOOKUP(F2302,Codigos!$B$2:$C$33,2,0)</f>
        <v>31</v>
      </c>
      <c r="D2302" s="4" t="str">
        <f t="shared" si="73"/>
        <v>27312019I</v>
      </c>
      <c r="E2302" t="s">
        <v>6</v>
      </c>
      <c r="F2302" t="s">
        <v>40</v>
      </c>
      <c r="G2302" t="s">
        <v>49</v>
      </c>
      <c r="H2302">
        <v>2019</v>
      </c>
      <c r="I2302" t="s">
        <v>8</v>
      </c>
      <c r="J2302" s="1">
        <v>2800000</v>
      </c>
    </row>
    <row r="2303" spans="1:10" x14ac:dyDescent="0.25">
      <c r="A2303" s="4">
        <f t="shared" si="72"/>
        <v>1</v>
      </c>
      <c r="B2303" s="4">
        <f>+VLOOKUP(G2303,Codigos!$E$2:$F$8,2,0)</f>
        <v>5</v>
      </c>
      <c r="C2303" s="4">
        <f>+VLOOKUP(F2303,Codigos!$B$2:$C$33,2,0)</f>
        <v>15</v>
      </c>
      <c r="D2303" s="4" t="str">
        <f t="shared" si="73"/>
        <v>15152019I</v>
      </c>
      <c r="E2303" t="s">
        <v>42</v>
      </c>
      <c r="F2303" t="s">
        <v>24</v>
      </c>
      <c r="G2303" t="s">
        <v>47</v>
      </c>
      <c r="H2303">
        <v>2019</v>
      </c>
      <c r="I2303" t="s">
        <v>8</v>
      </c>
      <c r="J2303" s="1">
        <v>5066079</v>
      </c>
    </row>
    <row r="2304" spans="1:10" x14ac:dyDescent="0.25">
      <c r="A2304" s="4">
        <f t="shared" si="72"/>
        <v>2</v>
      </c>
      <c r="B2304" s="4">
        <f>+VLOOKUP(G2304,Codigos!$E$2:$F$8,2,0)</f>
        <v>6</v>
      </c>
      <c r="C2304" s="4">
        <f>+VLOOKUP(F2304,Codigos!$B$2:$C$33,2,0)</f>
        <v>24</v>
      </c>
      <c r="D2304" s="4" t="str">
        <f t="shared" si="73"/>
        <v>26242019I</v>
      </c>
      <c r="E2304" t="s">
        <v>6</v>
      </c>
      <c r="F2304" t="s">
        <v>33</v>
      </c>
      <c r="G2304" t="s">
        <v>48</v>
      </c>
      <c r="H2304">
        <v>2019</v>
      </c>
      <c r="I2304" t="s">
        <v>8</v>
      </c>
      <c r="J2304" s="1">
        <v>4485981</v>
      </c>
    </row>
    <row r="2305" spans="1:10" x14ac:dyDescent="0.25">
      <c r="A2305" s="4">
        <f t="shared" si="72"/>
        <v>1</v>
      </c>
      <c r="B2305" s="4">
        <f>+VLOOKUP(G2305,Codigos!$E$2:$F$8,2,0)</f>
        <v>7</v>
      </c>
      <c r="C2305" s="4">
        <f>+VLOOKUP(F2305,Codigos!$B$2:$C$33,2,0)</f>
        <v>30</v>
      </c>
      <c r="D2305" s="4" t="str">
        <f t="shared" si="73"/>
        <v>17302019I</v>
      </c>
      <c r="E2305" t="s">
        <v>42</v>
      </c>
      <c r="F2305" t="s">
        <v>39</v>
      </c>
      <c r="G2305" t="s">
        <v>49</v>
      </c>
      <c r="H2305">
        <v>2019</v>
      </c>
      <c r="I2305" t="s">
        <v>8</v>
      </c>
      <c r="J2305" s="1">
        <v>2013761</v>
      </c>
    </row>
    <row r="2306" spans="1:10" x14ac:dyDescent="0.25">
      <c r="A2306" s="4">
        <f t="shared" si="72"/>
        <v>2</v>
      </c>
      <c r="B2306" s="4">
        <f>+VLOOKUP(G2306,Codigos!$E$2:$F$8,2,0)</f>
        <v>6</v>
      </c>
      <c r="C2306" s="4">
        <f>+VLOOKUP(F2306,Codigos!$B$2:$C$33,2,0)</f>
        <v>26</v>
      </c>
      <c r="D2306" s="4" t="str">
        <f t="shared" si="73"/>
        <v>26262019I</v>
      </c>
      <c r="E2306" t="s">
        <v>6</v>
      </c>
      <c r="F2306" t="s">
        <v>35</v>
      </c>
      <c r="G2306" t="s">
        <v>48</v>
      </c>
      <c r="H2306">
        <v>2019</v>
      </c>
      <c r="I2306" t="s">
        <v>8</v>
      </c>
      <c r="J2306" s="1">
        <v>4068933</v>
      </c>
    </row>
    <row r="2307" spans="1:10" x14ac:dyDescent="0.25">
      <c r="A2307" s="4">
        <f t="shared" si="72"/>
        <v>1</v>
      </c>
      <c r="B2307" s="4">
        <f>+VLOOKUP(G2307,Codigos!$E$2:$F$8,2,0)</f>
        <v>2</v>
      </c>
      <c r="C2307" s="4">
        <f>+VLOOKUP(F2307,Codigos!$B$2:$C$33,2,0)</f>
        <v>5</v>
      </c>
      <c r="D2307" s="4" t="str">
        <f t="shared" si="73"/>
        <v>1252019I</v>
      </c>
      <c r="E2307" t="s">
        <v>42</v>
      </c>
      <c r="F2307" t="s">
        <v>15</v>
      </c>
      <c r="G2307" t="s">
        <v>13</v>
      </c>
      <c r="H2307">
        <v>2019</v>
      </c>
      <c r="I2307" t="s">
        <v>8</v>
      </c>
      <c r="J2307" s="1">
        <v>3266667</v>
      </c>
    </row>
    <row r="2308" spans="1:10" x14ac:dyDescent="0.25">
      <c r="A2308" s="4">
        <f t="shared" si="72"/>
        <v>2</v>
      </c>
      <c r="B2308" s="4">
        <f>+VLOOKUP(G2308,Codigos!$E$2:$F$8,2,0)</f>
        <v>6</v>
      </c>
      <c r="C2308" s="4">
        <f>+VLOOKUP(F2308,Codigos!$B$2:$C$33,2,0)</f>
        <v>19</v>
      </c>
      <c r="D2308" s="4" t="str">
        <f t="shared" si="73"/>
        <v>26192019I</v>
      </c>
      <c r="E2308" t="s">
        <v>6</v>
      </c>
      <c r="F2308" t="s">
        <v>28</v>
      </c>
      <c r="G2308" t="s">
        <v>48</v>
      </c>
      <c r="H2308">
        <v>2019</v>
      </c>
      <c r="I2308" t="s">
        <v>8</v>
      </c>
      <c r="J2308" s="1">
        <v>4720497</v>
      </c>
    </row>
    <row r="2309" spans="1:10" x14ac:dyDescent="0.25">
      <c r="A2309" s="4">
        <f t="shared" si="72"/>
        <v>2</v>
      </c>
      <c r="B2309" s="4">
        <f>+VLOOKUP(G2309,Codigos!$E$2:$F$8,2,0)</f>
        <v>7</v>
      </c>
      <c r="C2309" s="4">
        <f>+VLOOKUP(F2309,Codigos!$B$2:$C$33,2,0)</f>
        <v>32</v>
      </c>
      <c r="D2309" s="4" t="str">
        <f t="shared" si="73"/>
        <v>27322019I</v>
      </c>
      <c r="E2309" t="s">
        <v>6</v>
      </c>
      <c r="F2309" t="s">
        <v>41</v>
      </c>
      <c r="G2309" t="s">
        <v>49</v>
      </c>
      <c r="H2309">
        <v>2019</v>
      </c>
      <c r="I2309" t="s">
        <v>8</v>
      </c>
      <c r="J2309" s="1">
        <v>3207547</v>
      </c>
    </row>
    <row r="2310" spans="1:10" x14ac:dyDescent="0.25">
      <c r="A2310" s="4">
        <f t="shared" si="72"/>
        <v>2</v>
      </c>
      <c r="B2310" s="4">
        <f>+VLOOKUP(G2310,Codigos!$E$2:$F$8,2,0)</f>
        <v>1</v>
      </c>
      <c r="C2310" s="4">
        <f>+VLOOKUP(F2310,Codigos!$B$2:$C$33,2,0)</f>
        <v>1</v>
      </c>
      <c r="D2310" s="4" t="str">
        <f t="shared" si="73"/>
        <v>2112019I</v>
      </c>
      <c r="E2310" t="s">
        <v>6</v>
      </c>
      <c r="F2310" t="s">
        <v>7</v>
      </c>
      <c r="G2310" t="s">
        <v>45</v>
      </c>
      <c r="H2310">
        <v>2019</v>
      </c>
      <c r="I2310" t="s">
        <v>8</v>
      </c>
      <c r="J2310" s="1">
        <v>7142857</v>
      </c>
    </row>
    <row r="2311" spans="1:10" x14ac:dyDescent="0.25">
      <c r="A2311" s="4">
        <f t="shared" si="72"/>
        <v>1</v>
      </c>
      <c r="B2311" s="4">
        <f>+VLOOKUP(G2311,Codigos!$E$2:$F$8,2,0)</f>
        <v>7</v>
      </c>
      <c r="C2311" s="4">
        <f>+VLOOKUP(F2311,Codigos!$B$2:$C$33,2,0)</f>
        <v>32</v>
      </c>
      <c r="D2311" s="4" t="str">
        <f t="shared" si="73"/>
        <v>17322019I</v>
      </c>
      <c r="E2311" t="s">
        <v>42</v>
      </c>
      <c r="F2311" t="s">
        <v>41</v>
      </c>
      <c r="G2311" t="s">
        <v>49</v>
      </c>
      <c r="H2311">
        <v>2019</v>
      </c>
      <c r="I2311" t="s">
        <v>8</v>
      </c>
      <c r="J2311" s="1">
        <v>2376093</v>
      </c>
    </row>
    <row r="2312" spans="1:10" x14ac:dyDescent="0.25">
      <c r="A2312" s="4">
        <f t="shared" si="72"/>
        <v>1</v>
      </c>
      <c r="B2312" s="4">
        <f>+VLOOKUP(G2312,Codigos!$E$2:$F$8,2,0)</f>
        <v>6</v>
      </c>
      <c r="C2312" s="4">
        <f>+VLOOKUP(F2312,Codigos!$B$2:$C$33,2,0)</f>
        <v>27</v>
      </c>
      <c r="D2312" s="4" t="str">
        <f t="shared" si="73"/>
        <v>16272019I</v>
      </c>
      <c r="E2312" t="s">
        <v>42</v>
      </c>
      <c r="F2312" t="s">
        <v>36</v>
      </c>
      <c r="G2312" t="s">
        <v>48</v>
      </c>
      <c r="H2312">
        <v>2019</v>
      </c>
      <c r="I2312" t="s">
        <v>8</v>
      </c>
      <c r="J2312" s="1">
        <v>3557774</v>
      </c>
    </row>
    <row r="2313" spans="1:10" x14ac:dyDescent="0.25">
      <c r="A2313" s="4">
        <f t="shared" si="72"/>
        <v>1</v>
      </c>
      <c r="B2313" s="4">
        <f>+VLOOKUP(G2313,Codigos!$E$2:$F$8,2,0)</f>
        <v>5</v>
      </c>
      <c r="C2313" s="4">
        <f>+VLOOKUP(F2313,Codigos!$B$2:$C$33,2,0)</f>
        <v>16</v>
      </c>
      <c r="D2313" s="4" t="str">
        <f t="shared" si="73"/>
        <v>15162019I</v>
      </c>
      <c r="E2313" t="s">
        <v>42</v>
      </c>
      <c r="F2313" t="s">
        <v>25</v>
      </c>
      <c r="G2313" t="s">
        <v>47</v>
      </c>
      <c r="H2313">
        <v>2019</v>
      </c>
      <c r="I2313" t="s">
        <v>8</v>
      </c>
      <c r="J2313" s="1">
        <v>3557692</v>
      </c>
    </row>
    <row r="2314" spans="1:10" x14ac:dyDescent="0.25">
      <c r="A2314" s="4">
        <f t="shared" si="72"/>
        <v>1</v>
      </c>
      <c r="B2314" s="4">
        <f>+VLOOKUP(G2314,Codigos!$E$2:$F$8,2,0)</f>
        <v>6</v>
      </c>
      <c r="C2314" s="4">
        <f>+VLOOKUP(F2314,Codigos!$B$2:$C$33,2,0)</f>
        <v>21</v>
      </c>
      <c r="D2314" s="4" t="str">
        <f t="shared" si="73"/>
        <v>16212019I</v>
      </c>
      <c r="E2314" t="s">
        <v>42</v>
      </c>
      <c r="F2314" t="s">
        <v>30</v>
      </c>
      <c r="G2314" t="s">
        <v>48</v>
      </c>
      <c r="H2314">
        <v>2019</v>
      </c>
      <c r="I2314" t="s">
        <v>8</v>
      </c>
      <c r="J2314" s="1">
        <v>3544444</v>
      </c>
    </row>
    <row r="2315" spans="1:10" x14ac:dyDescent="0.25">
      <c r="A2315" s="4">
        <f t="shared" si="72"/>
        <v>1</v>
      </c>
      <c r="B2315" s="4">
        <f>+VLOOKUP(G2315,Codigos!$E$2:$F$8,2,0)</f>
        <v>4</v>
      </c>
      <c r="C2315" s="4">
        <f>+VLOOKUP(F2315,Codigos!$B$2:$C$33,2,0)</f>
        <v>7</v>
      </c>
      <c r="D2315" s="4" t="str">
        <f t="shared" si="73"/>
        <v>1472019I</v>
      </c>
      <c r="E2315" t="s">
        <v>42</v>
      </c>
      <c r="F2315" t="s">
        <v>16</v>
      </c>
      <c r="G2315" t="s">
        <v>46</v>
      </c>
      <c r="H2315">
        <v>2019</v>
      </c>
      <c r="I2315" t="s">
        <v>8</v>
      </c>
      <c r="J2315" s="1">
        <v>3100000</v>
      </c>
    </row>
    <row r="2316" spans="1:10" x14ac:dyDescent="0.25">
      <c r="A2316" s="4">
        <f t="shared" si="72"/>
        <v>1</v>
      </c>
      <c r="B2316" s="4">
        <f>+VLOOKUP(G2316,Codigos!$E$2:$F$8,2,0)</f>
        <v>6</v>
      </c>
      <c r="C2316" s="4">
        <f>+VLOOKUP(F2316,Codigos!$B$2:$C$33,2,0)</f>
        <v>26</v>
      </c>
      <c r="D2316" s="4" t="str">
        <f t="shared" si="73"/>
        <v>16262019I</v>
      </c>
      <c r="E2316" t="s">
        <v>42</v>
      </c>
      <c r="F2316" t="s">
        <v>35</v>
      </c>
      <c r="G2316" t="s">
        <v>48</v>
      </c>
      <c r="H2316">
        <v>2019</v>
      </c>
      <c r="I2316" t="s">
        <v>8</v>
      </c>
      <c r="J2316" s="1">
        <v>3081081</v>
      </c>
    </row>
    <row r="2317" spans="1:10" x14ac:dyDescent="0.25">
      <c r="A2317" s="4">
        <f t="shared" si="72"/>
        <v>1</v>
      </c>
      <c r="B2317" s="4">
        <f>+VLOOKUP(G2317,Codigos!$E$2:$F$8,2,0)</f>
        <v>4</v>
      </c>
      <c r="C2317" s="4">
        <f>+VLOOKUP(F2317,Codigos!$B$2:$C$33,2,0)</f>
        <v>10</v>
      </c>
      <c r="D2317" s="4" t="str">
        <f t="shared" si="73"/>
        <v>14102019I</v>
      </c>
      <c r="E2317" t="s">
        <v>42</v>
      </c>
      <c r="F2317" t="s">
        <v>19</v>
      </c>
      <c r="G2317" t="s">
        <v>46</v>
      </c>
      <c r="H2317">
        <v>2019</v>
      </c>
      <c r="I2317" t="s">
        <v>8</v>
      </c>
      <c r="J2317" s="1">
        <v>4025676</v>
      </c>
    </row>
    <row r="2318" spans="1:10" x14ac:dyDescent="0.25">
      <c r="A2318" s="4">
        <f t="shared" si="72"/>
        <v>2</v>
      </c>
      <c r="B2318" s="4">
        <f>+VLOOKUP(G2318,Codigos!$E$2:$F$8,2,0)</f>
        <v>7</v>
      </c>
      <c r="C2318" s="4">
        <f>+VLOOKUP(F2318,Codigos!$B$2:$C$33,2,0)</f>
        <v>28</v>
      </c>
      <c r="D2318" s="4" t="str">
        <f t="shared" si="73"/>
        <v>27282019I</v>
      </c>
      <c r="E2318" t="s">
        <v>6</v>
      </c>
      <c r="F2318" t="s">
        <v>37</v>
      </c>
      <c r="G2318" t="s">
        <v>49</v>
      </c>
      <c r="H2318">
        <v>2019</v>
      </c>
      <c r="I2318" t="s">
        <v>8</v>
      </c>
      <c r="J2318" s="1">
        <v>3272727</v>
      </c>
    </row>
    <row r="2319" spans="1:10" x14ac:dyDescent="0.25">
      <c r="A2319" s="4">
        <f t="shared" si="72"/>
        <v>1</v>
      </c>
      <c r="B2319" s="4">
        <f>+VLOOKUP(G2319,Codigos!$E$2:$F$8,2,0)</f>
        <v>2</v>
      </c>
      <c r="C2319" s="4">
        <f>+VLOOKUP(F2319,Codigos!$B$2:$C$33,2,0)</f>
        <v>3</v>
      </c>
      <c r="D2319" s="4" t="str">
        <f t="shared" si="73"/>
        <v>1232019I</v>
      </c>
      <c r="E2319" t="s">
        <v>42</v>
      </c>
      <c r="F2319" t="s">
        <v>13</v>
      </c>
      <c r="G2319" t="s">
        <v>13</v>
      </c>
      <c r="H2319">
        <v>2019</v>
      </c>
      <c r="I2319" t="s">
        <v>8</v>
      </c>
      <c r="J2319" s="1">
        <v>3695652</v>
      </c>
    </row>
    <row r="2320" spans="1:10" x14ac:dyDescent="0.25">
      <c r="A2320" s="4">
        <f t="shared" si="72"/>
        <v>1</v>
      </c>
      <c r="B2320" s="4">
        <f>+VLOOKUP(G2320,Codigos!$E$2:$F$8,2,0)</f>
        <v>4</v>
      </c>
      <c r="C2320" s="4">
        <f>+VLOOKUP(F2320,Codigos!$B$2:$C$33,2,0)</f>
        <v>11</v>
      </c>
      <c r="D2320" s="4" t="str">
        <f t="shared" si="73"/>
        <v>14112019I</v>
      </c>
      <c r="E2320" t="s">
        <v>42</v>
      </c>
      <c r="F2320" t="s">
        <v>20</v>
      </c>
      <c r="G2320" t="s">
        <v>46</v>
      </c>
      <c r="H2320">
        <v>2019</v>
      </c>
      <c r="I2320" t="s">
        <v>8</v>
      </c>
      <c r="J2320" s="1">
        <v>3181818</v>
      </c>
    </row>
    <row r="2321" spans="1:10" x14ac:dyDescent="0.25">
      <c r="A2321" s="4">
        <f t="shared" si="72"/>
        <v>1</v>
      </c>
      <c r="B2321" s="4">
        <f>+VLOOKUP(G2321,Codigos!$E$2:$F$8,2,0)</f>
        <v>6</v>
      </c>
      <c r="C2321" s="4">
        <f>+VLOOKUP(F2321,Codigos!$B$2:$C$33,2,0)</f>
        <v>24</v>
      </c>
      <c r="D2321" s="4" t="str">
        <f t="shared" si="73"/>
        <v>16242019I</v>
      </c>
      <c r="E2321" t="s">
        <v>42</v>
      </c>
      <c r="F2321" t="s">
        <v>33</v>
      </c>
      <c r="G2321" t="s">
        <v>48</v>
      </c>
      <c r="H2321">
        <v>2019</v>
      </c>
      <c r="I2321" t="s">
        <v>8</v>
      </c>
      <c r="J2321" s="1">
        <v>4094037</v>
      </c>
    </row>
    <row r="2322" spans="1:10" x14ac:dyDescent="0.25">
      <c r="A2322" s="4">
        <f t="shared" si="72"/>
        <v>1</v>
      </c>
      <c r="B2322" s="4">
        <f>+VLOOKUP(G2322,Codigos!$E$2:$F$8,2,0)</f>
        <v>6</v>
      </c>
      <c r="C2322" s="4">
        <f>+VLOOKUP(F2322,Codigos!$B$2:$C$33,2,0)</f>
        <v>23</v>
      </c>
      <c r="D2322" s="4" t="str">
        <f t="shared" si="73"/>
        <v>16232019I</v>
      </c>
      <c r="E2322" t="s">
        <v>42</v>
      </c>
      <c r="F2322" t="s">
        <v>32</v>
      </c>
      <c r="G2322" t="s">
        <v>48</v>
      </c>
      <c r="H2322">
        <v>2019</v>
      </c>
      <c r="I2322" t="s">
        <v>8</v>
      </c>
      <c r="J2322" s="1">
        <v>3257683</v>
      </c>
    </row>
    <row r="2323" spans="1:10" x14ac:dyDescent="0.25">
      <c r="A2323" s="4">
        <f t="shared" si="72"/>
        <v>2</v>
      </c>
      <c r="B2323" s="4">
        <f>+VLOOKUP(G2323,Codigos!$E$2:$F$8,2,0)</f>
        <v>6</v>
      </c>
      <c r="C2323" s="4">
        <f>+VLOOKUP(F2323,Codigos!$B$2:$C$33,2,0)</f>
        <v>25</v>
      </c>
      <c r="D2323" s="4" t="str">
        <f t="shared" si="73"/>
        <v>26252019I</v>
      </c>
      <c r="E2323" t="s">
        <v>6</v>
      </c>
      <c r="F2323" t="s">
        <v>34</v>
      </c>
      <c r="G2323" t="s">
        <v>48</v>
      </c>
      <c r="H2323">
        <v>2019</v>
      </c>
      <c r="I2323" t="s">
        <v>8</v>
      </c>
      <c r="J2323" s="1">
        <v>4520548</v>
      </c>
    </row>
    <row r="2324" spans="1:10" x14ac:dyDescent="0.25">
      <c r="A2324" s="4">
        <f t="shared" si="72"/>
        <v>2</v>
      </c>
      <c r="B2324" s="4">
        <f>+VLOOKUP(G2324,Codigos!$E$2:$F$8,2,0)</f>
        <v>7</v>
      </c>
      <c r="C2324" s="4">
        <f>+VLOOKUP(F2324,Codigos!$B$2:$C$33,2,0)</f>
        <v>29</v>
      </c>
      <c r="D2324" s="4" t="str">
        <f t="shared" si="73"/>
        <v>27292019I</v>
      </c>
      <c r="E2324" t="s">
        <v>6</v>
      </c>
      <c r="F2324" t="s">
        <v>38</v>
      </c>
      <c r="G2324" t="s">
        <v>49</v>
      </c>
      <c r="H2324">
        <v>2019</v>
      </c>
      <c r="I2324" t="s">
        <v>8</v>
      </c>
      <c r="J2324" s="1">
        <v>2260870</v>
      </c>
    </row>
    <row r="2325" spans="1:10" x14ac:dyDescent="0.25">
      <c r="A2325" s="4">
        <f t="shared" si="72"/>
        <v>1</v>
      </c>
      <c r="B2325" s="4">
        <f>+VLOOKUP(G2325,Codigos!$E$2:$F$8,2,0)</f>
        <v>7</v>
      </c>
      <c r="C2325" s="4">
        <f>+VLOOKUP(F2325,Codigos!$B$2:$C$33,2,0)</f>
        <v>28</v>
      </c>
      <c r="D2325" s="4" t="str">
        <f t="shared" si="73"/>
        <v>17282019I</v>
      </c>
      <c r="E2325" t="s">
        <v>42</v>
      </c>
      <c r="F2325" t="s">
        <v>37</v>
      </c>
      <c r="G2325" t="s">
        <v>49</v>
      </c>
      <c r="H2325">
        <v>2019</v>
      </c>
      <c r="I2325" t="s">
        <v>8</v>
      </c>
      <c r="J2325" s="1">
        <v>1757812</v>
      </c>
    </row>
    <row r="2326" spans="1:10" x14ac:dyDescent="0.25">
      <c r="A2326" s="4">
        <f t="shared" si="72"/>
        <v>1</v>
      </c>
      <c r="B2326" s="4">
        <f>+VLOOKUP(G2326,Codigos!$E$2:$F$8,2,0)</f>
        <v>6</v>
      </c>
      <c r="C2326" s="4">
        <f>+VLOOKUP(F2326,Codigos!$B$2:$C$33,2,0)</f>
        <v>19</v>
      </c>
      <c r="D2326" s="4" t="str">
        <f t="shared" si="73"/>
        <v>16192019I</v>
      </c>
      <c r="E2326" t="s">
        <v>42</v>
      </c>
      <c r="F2326" t="s">
        <v>28</v>
      </c>
      <c r="G2326" t="s">
        <v>48</v>
      </c>
      <c r="H2326">
        <v>2019</v>
      </c>
      <c r="I2326" t="s">
        <v>8</v>
      </c>
      <c r="J2326" s="1">
        <v>4444444</v>
      </c>
    </row>
    <row r="2327" spans="1:10" x14ac:dyDescent="0.25">
      <c r="A2327" s="4">
        <f t="shared" si="72"/>
        <v>2</v>
      </c>
      <c r="B2327" s="4">
        <f>+VLOOKUP(G2327,Codigos!$E$2:$F$8,2,0)</f>
        <v>6</v>
      </c>
      <c r="C2327" s="4">
        <f>+VLOOKUP(F2327,Codigos!$B$2:$C$33,2,0)</f>
        <v>23</v>
      </c>
      <c r="D2327" s="4" t="str">
        <f t="shared" si="73"/>
        <v>26232019I</v>
      </c>
      <c r="E2327" t="s">
        <v>6</v>
      </c>
      <c r="F2327" t="s">
        <v>32</v>
      </c>
      <c r="G2327" t="s">
        <v>48</v>
      </c>
      <c r="H2327">
        <v>2019</v>
      </c>
      <c r="I2327" t="s">
        <v>8</v>
      </c>
      <c r="J2327" s="1">
        <v>4814815</v>
      </c>
    </row>
    <row r="2328" spans="1:10" x14ac:dyDescent="0.25">
      <c r="A2328" s="4">
        <f t="shared" si="72"/>
        <v>1</v>
      </c>
      <c r="B2328" s="4">
        <f>+VLOOKUP(G2328,Codigos!$E$2:$F$8,2,0)</f>
        <v>6</v>
      </c>
      <c r="C2328" s="4">
        <f>+VLOOKUP(F2328,Codigos!$B$2:$C$33,2,0)</f>
        <v>18</v>
      </c>
      <c r="D2328" s="4" t="str">
        <f t="shared" si="73"/>
        <v>16182019I</v>
      </c>
      <c r="E2328" t="s">
        <v>42</v>
      </c>
      <c r="F2328" t="s">
        <v>27</v>
      </c>
      <c r="G2328" t="s">
        <v>48</v>
      </c>
      <c r="H2328">
        <v>2019</v>
      </c>
      <c r="I2328" t="s">
        <v>8</v>
      </c>
      <c r="J2328" s="1">
        <v>2764706</v>
      </c>
    </row>
    <row r="2329" spans="1:10" x14ac:dyDescent="0.25">
      <c r="A2329" s="4">
        <f t="shared" si="72"/>
        <v>2</v>
      </c>
      <c r="B2329" s="4">
        <f>+VLOOKUP(G2329,Codigos!$E$2:$F$8,2,0)</f>
        <v>4</v>
      </c>
      <c r="C2329" s="4">
        <f>+VLOOKUP(F2329,Codigos!$B$2:$C$33,2,0)</f>
        <v>7</v>
      </c>
      <c r="D2329" s="4" t="str">
        <f t="shared" si="73"/>
        <v>2472019I</v>
      </c>
      <c r="E2329" t="s">
        <v>6</v>
      </c>
      <c r="F2329" t="s">
        <v>16</v>
      </c>
      <c r="G2329" t="s">
        <v>46</v>
      </c>
      <c r="H2329">
        <v>2019</v>
      </c>
      <c r="I2329" t="s">
        <v>8</v>
      </c>
      <c r="J2329" s="1">
        <v>3288591</v>
      </c>
    </row>
    <row r="2330" spans="1:10" x14ac:dyDescent="0.25">
      <c r="A2330" s="4">
        <f t="shared" si="72"/>
        <v>1</v>
      </c>
      <c r="B2330" s="4">
        <f>+VLOOKUP(G2330,Codigos!$E$2:$F$8,2,0)</f>
        <v>4</v>
      </c>
      <c r="C2330" s="4">
        <f>+VLOOKUP(F2330,Codigos!$B$2:$C$33,2,0)</f>
        <v>9</v>
      </c>
      <c r="D2330" s="4" t="str">
        <f t="shared" si="73"/>
        <v>1492019I</v>
      </c>
      <c r="E2330" t="s">
        <v>42</v>
      </c>
      <c r="F2330" t="s">
        <v>18</v>
      </c>
      <c r="G2330" t="s">
        <v>46</v>
      </c>
      <c r="H2330">
        <v>2019</v>
      </c>
      <c r="I2330" t="s">
        <v>8</v>
      </c>
      <c r="J2330" s="1">
        <v>4128440</v>
      </c>
    </row>
    <row r="2331" spans="1:10" x14ac:dyDescent="0.25">
      <c r="A2331" s="4">
        <f t="shared" si="72"/>
        <v>1</v>
      </c>
      <c r="B2331" s="4">
        <f>+VLOOKUP(G2331,Codigos!$E$2:$F$8,2,0)</f>
        <v>7</v>
      </c>
      <c r="C2331" s="4">
        <f>+VLOOKUP(F2331,Codigos!$B$2:$C$33,2,0)</f>
        <v>29</v>
      </c>
      <c r="D2331" s="4" t="str">
        <f t="shared" si="73"/>
        <v>17292019I</v>
      </c>
      <c r="E2331" t="s">
        <v>42</v>
      </c>
      <c r="F2331" t="s">
        <v>38</v>
      </c>
      <c r="G2331" t="s">
        <v>49</v>
      </c>
      <c r="H2331">
        <v>2019</v>
      </c>
      <c r="I2331" t="s">
        <v>8</v>
      </c>
      <c r="J2331" s="1">
        <v>1771429</v>
      </c>
    </row>
    <row r="2332" spans="1:10" x14ac:dyDescent="0.25">
      <c r="A2332" s="4">
        <f t="shared" si="72"/>
        <v>1</v>
      </c>
      <c r="B2332" s="4">
        <f>+VLOOKUP(G2332,Codigos!$E$2:$F$8,2,0)</f>
        <v>1</v>
      </c>
      <c r="C2332" s="4">
        <f>+VLOOKUP(F2332,Codigos!$B$2:$C$33,2,0)</f>
        <v>2</v>
      </c>
      <c r="D2332" s="4" t="str">
        <f t="shared" si="73"/>
        <v>1122019I</v>
      </c>
      <c r="E2332" t="s">
        <v>42</v>
      </c>
      <c r="F2332" t="s">
        <v>12</v>
      </c>
      <c r="G2332" t="s">
        <v>45</v>
      </c>
      <c r="H2332">
        <v>2019</v>
      </c>
      <c r="I2332" t="s">
        <v>8</v>
      </c>
      <c r="J2332" s="1">
        <v>2222222</v>
      </c>
    </row>
    <row r="2333" spans="1:10" x14ac:dyDescent="0.25">
      <c r="A2333" s="4">
        <f t="shared" si="72"/>
        <v>1</v>
      </c>
      <c r="B2333" s="4">
        <f>+VLOOKUP(G2333,Codigos!$E$2:$F$8,2,0)</f>
        <v>2</v>
      </c>
      <c r="C2333" s="4">
        <f>+VLOOKUP(F2333,Codigos!$B$2:$C$33,2,0)</f>
        <v>4</v>
      </c>
      <c r="D2333" s="4" t="str">
        <f t="shared" si="73"/>
        <v>1242019I</v>
      </c>
      <c r="E2333" t="s">
        <v>42</v>
      </c>
      <c r="F2333" t="s">
        <v>14</v>
      </c>
      <c r="G2333" t="s">
        <v>13</v>
      </c>
      <c r="H2333">
        <v>2019</v>
      </c>
      <c r="I2333" t="s">
        <v>8</v>
      </c>
      <c r="J2333" s="1">
        <v>4220779</v>
      </c>
    </row>
    <row r="2334" spans="1:10" x14ac:dyDescent="0.25">
      <c r="A2334" s="4">
        <f t="shared" si="72"/>
        <v>1</v>
      </c>
      <c r="B2334" s="4">
        <f>+VLOOKUP(G2334,Codigos!$E$2:$F$8,2,0)</f>
        <v>6</v>
      </c>
      <c r="C2334" s="4">
        <f>+VLOOKUP(F2334,Codigos!$B$2:$C$33,2,0)</f>
        <v>25</v>
      </c>
      <c r="D2334" s="4" t="str">
        <f t="shared" si="73"/>
        <v>16252019I</v>
      </c>
      <c r="E2334" t="s">
        <v>42</v>
      </c>
      <c r="F2334" t="s">
        <v>34</v>
      </c>
      <c r="G2334" t="s">
        <v>48</v>
      </c>
      <c r="H2334">
        <v>2019</v>
      </c>
      <c r="I2334" t="s">
        <v>8</v>
      </c>
      <c r="J2334" s="1">
        <v>2840909</v>
      </c>
    </row>
    <row r="2335" spans="1:10" x14ac:dyDescent="0.25">
      <c r="A2335" s="4">
        <f t="shared" si="72"/>
        <v>1</v>
      </c>
      <c r="B2335" s="4">
        <f>+VLOOKUP(G2335,Codigos!$E$2:$F$8,2,0)</f>
        <v>5</v>
      </c>
      <c r="C2335" s="4">
        <f>+VLOOKUP(F2335,Codigos!$B$2:$C$33,2,0)</f>
        <v>14</v>
      </c>
      <c r="D2335" s="4" t="str">
        <f t="shared" si="73"/>
        <v>15142019I</v>
      </c>
      <c r="E2335" t="s">
        <v>42</v>
      </c>
      <c r="F2335" t="s">
        <v>23</v>
      </c>
      <c r="G2335" t="s">
        <v>47</v>
      </c>
      <c r="H2335">
        <v>2019</v>
      </c>
      <c r="I2335" t="s">
        <v>8</v>
      </c>
      <c r="J2335" s="1">
        <v>8101266</v>
      </c>
    </row>
    <row r="2336" spans="1:10" x14ac:dyDescent="0.25">
      <c r="A2336" s="4">
        <f t="shared" si="72"/>
        <v>2</v>
      </c>
      <c r="B2336" s="4">
        <f>+VLOOKUP(G2336,Codigos!$E$2:$F$8,2,0)</f>
        <v>3</v>
      </c>
      <c r="C2336" s="4">
        <f>+VLOOKUP(F2336,Codigos!$B$2:$C$33,2,0)</f>
        <v>6</v>
      </c>
      <c r="D2336" s="4" t="str">
        <f t="shared" si="73"/>
        <v>2362019I</v>
      </c>
      <c r="E2336" t="s">
        <v>6</v>
      </c>
      <c r="F2336" t="s">
        <v>43</v>
      </c>
      <c r="G2336" t="s">
        <v>43</v>
      </c>
      <c r="H2336">
        <v>2019</v>
      </c>
      <c r="I2336" t="s">
        <v>8</v>
      </c>
      <c r="J2336" s="1">
        <v>4186667</v>
      </c>
    </row>
    <row r="2337" spans="1:10" x14ac:dyDescent="0.25">
      <c r="A2337" s="4">
        <f t="shared" si="72"/>
        <v>1</v>
      </c>
      <c r="B2337" s="4">
        <f>+VLOOKUP(G2337,Codigos!$E$2:$F$8,2,0)</f>
        <v>1</v>
      </c>
      <c r="C2337" s="4">
        <f>+VLOOKUP(F2337,Codigos!$B$2:$C$33,2,0)</f>
        <v>1</v>
      </c>
      <c r="D2337" s="4" t="str">
        <f t="shared" si="73"/>
        <v>1112019I</v>
      </c>
      <c r="E2337" t="s">
        <v>42</v>
      </c>
      <c r="F2337" t="s">
        <v>7</v>
      </c>
      <c r="G2337" t="s">
        <v>45</v>
      </c>
      <c r="H2337">
        <v>2019</v>
      </c>
      <c r="I2337" t="s">
        <v>8</v>
      </c>
      <c r="J2337" s="1">
        <v>3242321</v>
      </c>
    </row>
    <row r="2338" spans="1:10" x14ac:dyDescent="0.25">
      <c r="A2338" s="4">
        <f t="shared" ref="A2338:A2401" si="74">+IF(E2338="Casa",1,2)</f>
        <v>1</v>
      </c>
      <c r="B2338" s="4">
        <f>+VLOOKUP(G2338,Codigos!$E$2:$F$8,2,0)</f>
        <v>5</v>
      </c>
      <c r="C2338" s="4">
        <f>+VLOOKUP(F2338,Codigos!$B$2:$C$33,2,0)</f>
        <v>16</v>
      </c>
      <c r="D2338" s="4" t="str">
        <f t="shared" ref="D2338:D2401" si="75">CONCATENATE(A2338,B2338,C2338,H2338,I2338)</f>
        <v>15162019II</v>
      </c>
      <c r="E2338" t="s">
        <v>42</v>
      </c>
      <c r="F2338" t="s">
        <v>25</v>
      </c>
      <c r="G2338" t="s">
        <v>47</v>
      </c>
      <c r="H2338">
        <v>2019</v>
      </c>
      <c r="I2338" t="s">
        <v>9</v>
      </c>
      <c r="J2338" s="1">
        <v>3355263</v>
      </c>
    </row>
    <row r="2339" spans="1:10" x14ac:dyDescent="0.25">
      <c r="A2339" s="4">
        <f t="shared" si="74"/>
        <v>2</v>
      </c>
      <c r="B2339" s="4">
        <f>+VLOOKUP(G2339,Codigos!$E$2:$F$8,2,0)</f>
        <v>4</v>
      </c>
      <c r="C2339" s="4">
        <f>+VLOOKUP(F2339,Codigos!$B$2:$C$33,2,0)</f>
        <v>12</v>
      </c>
      <c r="D2339" s="4" t="str">
        <f t="shared" si="75"/>
        <v>24122019II</v>
      </c>
      <c r="E2339" t="s">
        <v>6</v>
      </c>
      <c r="F2339" t="s">
        <v>21</v>
      </c>
      <c r="G2339" t="s">
        <v>46</v>
      </c>
      <c r="H2339">
        <v>2019</v>
      </c>
      <c r="I2339" t="s">
        <v>9</v>
      </c>
      <c r="J2339" s="1">
        <v>4692737</v>
      </c>
    </row>
    <row r="2340" spans="1:10" x14ac:dyDescent="0.25">
      <c r="A2340" s="4">
        <f t="shared" si="74"/>
        <v>1</v>
      </c>
      <c r="B2340" s="4">
        <f>+VLOOKUP(G2340,Codigos!$E$2:$F$8,2,0)</f>
        <v>4</v>
      </c>
      <c r="C2340" s="4">
        <f>+VLOOKUP(F2340,Codigos!$B$2:$C$33,2,0)</f>
        <v>7</v>
      </c>
      <c r="D2340" s="4" t="str">
        <f t="shared" si="75"/>
        <v>1472019II</v>
      </c>
      <c r="E2340" t="s">
        <v>42</v>
      </c>
      <c r="F2340" t="s">
        <v>16</v>
      </c>
      <c r="G2340" t="s">
        <v>46</v>
      </c>
      <c r="H2340">
        <v>2019</v>
      </c>
      <c r="I2340" t="s">
        <v>9</v>
      </c>
      <c r="J2340" s="1">
        <v>3750000</v>
      </c>
    </row>
    <row r="2341" spans="1:10" x14ac:dyDescent="0.25">
      <c r="A2341" s="4">
        <f t="shared" si="74"/>
        <v>1</v>
      </c>
      <c r="B2341" s="4">
        <f>+VLOOKUP(G2341,Codigos!$E$2:$F$8,2,0)</f>
        <v>5</v>
      </c>
      <c r="C2341" s="4">
        <f>+VLOOKUP(F2341,Codigos!$B$2:$C$33,2,0)</f>
        <v>13</v>
      </c>
      <c r="D2341" s="4" t="str">
        <f t="shared" si="75"/>
        <v>15132019II</v>
      </c>
      <c r="E2341" t="s">
        <v>42</v>
      </c>
      <c r="F2341" t="s">
        <v>22</v>
      </c>
      <c r="G2341" t="s">
        <v>47</v>
      </c>
      <c r="H2341">
        <v>2019</v>
      </c>
      <c r="I2341" t="s">
        <v>9</v>
      </c>
      <c r="J2341" s="1">
        <v>3720930</v>
      </c>
    </row>
    <row r="2342" spans="1:10" x14ac:dyDescent="0.25">
      <c r="A2342" s="4">
        <f t="shared" si="74"/>
        <v>1</v>
      </c>
      <c r="B2342" s="4">
        <f>+VLOOKUP(G2342,Codigos!$E$2:$F$8,2,0)</f>
        <v>6</v>
      </c>
      <c r="C2342" s="4">
        <f>+VLOOKUP(F2342,Codigos!$B$2:$C$33,2,0)</f>
        <v>24</v>
      </c>
      <c r="D2342" s="4" t="str">
        <f t="shared" si="75"/>
        <v>16242019II</v>
      </c>
      <c r="E2342" t="s">
        <v>42</v>
      </c>
      <c r="F2342" t="s">
        <v>33</v>
      </c>
      <c r="G2342" t="s">
        <v>48</v>
      </c>
      <c r="H2342">
        <v>2019</v>
      </c>
      <c r="I2342" t="s">
        <v>9</v>
      </c>
      <c r="J2342" s="1">
        <v>3571429</v>
      </c>
    </row>
    <row r="2343" spans="1:10" x14ac:dyDescent="0.25">
      <c r="A2343" s="4">
        <f t="shared" si="74"/>
        <v>2</v>
      </c>
      <c r="B2343" s="4">
        <f>+VLOOKUP(G2343,Codigos!$E$2:$F$8,2,0)</f>
        <v>6</v>
      </c>
      <c r="C2343" s="4">
        <f>+VLOOKUP(F2343,Codigos!$B$2:$C$33,2,0)</f>
        <v>27</v>
      </c>
      <c r="D2343" s="4" t="str">
        <f t="shared" si="75"/>
        <v>26272019II</v>
      </c>
      <c r="E2343" t="s">
        <v>6</v>
      </c>
      <c r="F2343" t="s">
        <v>36</v>
      </c>
      <c r="G2343" t="s">
        <v>48</v>
      </c>
      <c r="H2343">
        <v>2019</v>
      </c>
      <c r="I2343" t="s">
        <v>9</v>
      </c>
      <c r="J2343" s="1">
        <v>5913978</v>
      </c>
    </row>
    <row r="2344" spans="1:10" x14ac:dyDescent="0.25">
      <c r="A2344" s="4">
        <f t="shared" si="74"/>
        <v>2</v>
      </c>
      <c r="B2344" s="4">
        <f>+VLOOKUP(G2344,Codigos!$E$2:$F$8,2,0)</f>
        <v>4</v>
      </c>
      <c r="C2344" s="4">
        <f>+VLOOKUP(F2344,Codigos!$B$2:$C$33,2,0)</f>
        <v>10</v>
      </c>
      <c r="D2344" s="4" t="str">
        <f t="shared" si="75"/>
        <v>24102019II</v>
      </c>
      <c r="E2344" t="s">
        <v>6</v>
      </c>
      <c r="F2344" t="s">
        <v>19</v>
      </c>
      <c r="G2344" t="s">
        <v>46</v>
      </c>
      <c r="H2344">
        <v>2019</v>
      </c>
      <c r="I2344" t="s">
        <v>9</v>
      </c>
      <c r="J2344" s="1">
        <v>4204545</v>
      </c>
    </row>
    <row r="2345" spans="1:10" x14ac:dyDescent="0.25">
      <c r="A2345" s="4">
        <f t="shared" si="74"/>
        <v>2</v>
      </c>
      <c r="B2345" s="4">
        <f>+VLOOKUP(G2345,Codigos!$E$2:$F$8,2,0)</f>
        <v>2</v>
      </c>
      <c r="C2345" s="4">
        <f>+VLOOKUP(F2345,Codigos!$B$2:$C$33,2,0)</f>
        <v>4</v>
      </c>
      <c r="D2345" s="4" t="str">
        <f t="shared" si="75"/>
        <v>2242019II</v>
      </c>
      <c r="E2345" t="s">
        <v>6</v>
      </c>
      <c r="F2345" t="s">
        <v>14</v>
      </c>
      <c r="G2345" t="s">
        <v>13</v>
      </c>
      <c r="H2345">
        <v>2019</v>
      </c>
      <c r="I2345" t="s">
        <v>9</v>
      </c>
      <c r="J2345" s="1">
        <v>5842640</v>
      </c>
    </row>
    <row r="2346" spans="1:10" x14ac:dyDescent="0.25">
      <c r="A2346" s="4">
        <f t="shared" si="74"/>
        <v>2</v>
      </c>
      <c r="B2346" s="4">
        <f>+VLOOKUP(G2346,Codigos!$E$2:$F$8,2,0)</f>
        <v>4</v>
      </c>
      <c r="C2346" s="4">
        <f>+VLOOKUP(F2346,Codigos!$B$2:$C$33,2,0)</f>
        <v>9</v>
      </c>
      <c r="D2346" s="4" t="str">
        <f t="shared" si="75"/>
        <v>2492019II</v>
      </c>
      <c r="E2346" t="s">
        <v>6</v>
      </c>
      <c r="F2346" t="s">
        <v>18</v>
      </c>
      <c r="G2346" t="s">
        <v>46</v>
      </c>
      <c r="H2346">
        <v>2019</v>
      </c>
      <c r="I2346" t="s">
        <v>9</v>
      </c>
      <c r="J2346" s="1">
        <v>4871795</v>
      </c>
    </row>
    <row r="2347" spans="1:10" x14ac:dyDescent="0.25">
      <c r="A2347" s="4">
        <f t="shared" si="74"/>
        <v>2</v>
      </c>
      <c r="B2347" s="4">
        <f>+VLOOKUP(G2347,Codigos!$E$2:$F$8,2,0)</f>
        <v>5</v>
      </c>
      <c r="C2347" s="4">
        <f>+VLOOKUP(F2347,Codigos!$B$2:$C$33,2,0)</f>
        <v>17</v>
      </c>
      <c r="D2347" s="4" t="str">
        <f t="shared" si="75"/>
        <v>25172019II</v>
      </c>
      <c r="E2347" t="s">
        <v>6</v>
      </c>
      <c r="F2347" t="s">
        <v>26</v>
      </c>
      <c r="G2347" t="s">
        <v>47</v>
      </c>
      <c r="H2347">
        <v>2019</v>
      </c>
      <c r="I2347" t="s">
        <v>9</v>
      </c>
      <c r="J2347" s="1">
        <v>5814978</v>
      </c>
    </row>
    <row r="2348" spans="1:10" x14ac:dyDescent="0.25">
      <c r="A2348" s="4">
        <f t="shared" si="74"/>
        <v>1</v>
      </c>
      <c r="B2348" s="4">
        <f>+VLOOKUP(G2348,Codigos!$E$2:$F$8,2,0)</f>
        <v>3</v>
      </c>
      <c r="C2348" s="4">
        <f>+VLOOKUP(F2348,Codigos!$B$2:$C$33,2,0)</f>
        <v>6</v>
      </c>
      <c r="D2348" s="4" t="str">
        <f t="shared" si="75"/>
        <v>1362019II</v>
      </c>
      <c r="E2348" t="s">
        <v>42</v>
      </c>
      <c r="F2348" t="s">
        <v>43</v>
      </c>
      <c r="G2348" t="s">
        <v>43</v>
      </c>
      <c r="H2348">
        <v>2019</v>
      </c>
      <c r="I2348" t="s">
        <v>9</v>
      </c>
      <c r="J2348" s="1">
        <v>3911205</v>
      </c>
    </row>
    <row r="2349" spans="1:10" x14ac:dyDescent="0.25">
      <c r="A2349" s="4">
        <f t="shared" si="74"/>
        <v>2</v>
      </c>
      <c r="B2349" s="4">
        <f>+VLOOKUP(G2349,Codigos!$E$2:$F$8,2,0)</f>
        <v>7</v>
      </c>
      <c r="C2349" s="4">
        <f>+VLOOKUP(F2349,Codigos!$B$2:$C$33,2,0)</f>
        <v>29</v>
      </c>
      <c r="D2349" s="4" t="str">
        <f t="shared" si="75"/>
        <v>27292019II</v>
      </c>
      <c r="E2349" t="s">
        <v>6</v>
      </c>
      <c r="F2349" t="s">
        <v>38</v>
      </c>
      <c r="G2349" t="s">
        <v>49</v>
      </c>
      <c r="H2349">
        <v>2019</v>
      </c>
      <c r="I2349" t="s">
        <v>9</v>
      </c>
      <c r="J2349" s="1">
        <v>2232558</v>
      </c>
    </row>
    <row r="2350" spans="1:10" x14ac:dyDescent="0.25">
      <c r="A2350" s="4">
        <f t="shared" si="74"/>
        <v>2</v>
      </c>
      <c r="B2350" s="4">
        <f>+VLOOKUP(G2350,Codigos!$E$2:$F$8,2,0)</f>
        <v>5</v>
      </c>
      <c r="C2350" s="4">
        <f>+VLOOKUP(F2350,Codigos!$B$2:$C$33,2,0)</f>
        <v>13</v>
      </c>
      <c r="D2350" s="4" t="str">
        <f t="shared" si="75"/>
        <v>25132019II</v>
      </c>
      <c r="E2350" t="s">
        <v>6</v>
      </c>
      <c r="F2350" t="s">
        <v>22</v>
      </c>
      <c r="G2350" t="s">
        <v>47</v>
      </c>
      <c r="H2350">
        <v>2019</v>
      </c>
      <c r="I2350" t="s">
        <v>9</v>
      </c>
      <c r="J2350" s="1">
        <v>4411111</v>
      </c>
    </row>
    <row r="2351" spans="1:10" x14ac:dyDescent="0.25">
      <c r="A2351" s="4">
        <f t="shared" si="74"/>
        <v>1</v>
      </c>
      <c r="B2351" s="4">
        <f>+VLOOKUP(G2351,Codigos!$E$2:$F$8,2,0)</f>
        <v>4</v>
      </c>
      <c r="C2351" s="4">
        <f>+VLOOKUP(F2351,Codigos!$B$2:$C$33,2,0)</f>
        <v>10</v>
      </c>
      <c r="D2351" s="4" t="str">
        <f t="shared" si="75"/>
        <v>14102019II</v>
      </c>
      <c r="E2351" t="s">
        <v>42</v>
      </c>
      <c r="F2351" t="s">
        <v>19</v>
      </c>
      <c r="G2351" t="s">
        <v>46</v>
      </c>
      <c r="H2351">
        <v>2019</v>
      </c>
      <c r="I2351" t="s">
        <v>9</v>
      </c>
      <c r="J2351" s="1">
        <v>3666667</v>
      </c>
    </row>
    <row r="2352" spans="1:10" x14ac:dyDescent="0.25">
      <c r="A2352" s="4">
        <f t="shared" si="74"/>
        <v>1</v>
      </c>
      <c r="B2352" s="4">
        <f>+VLOOKUP(G2352,Codigos!$E$2:$F$8,2,0)</f>
        <v>2</v>
      </c>
      <c r="C2352" s="4">
        <f>+VLOOKUP(F2352,Codigos!$B$2:$C$33,2,0)</f>
        <v>5</v>
      </c>
      <c r="D2352" s="4" t="str">
        <f t="shared" si="75"/>
        <v>1252019II</v>
      </c>
      <c r="E2352" t="s">
        <v>42</v>
      </c>
      <c r="F2352" t="s">
        <v>15</v>
      </c>
      <c r="G2352" t="s">
        <v>13</v>
      </c>
      <c r="H2352">
        <v>2019</v>
      </c>
      <c r="I2352" t="s">
        <v>9</v>
      </c>
      <c r="J2352" s="1">
        <v>2916667</v>
      </c>
    </row>
    <row r="2353" spans="1:10" x14ac:dyDescent="0.25">
      <c r="A2353" s="4">
        <f t="shared" si="74"/>
        <v>2</v>
      </c>
      <c r="B2353" s="4">
        <f>+VLOOKUP(G2353,Codigos!$E$2:$F$8,2,0)</f>
        <v>5</v>
      </c>
      <c r="C2353" s="4">
        <f>+VLOOKUP(F2353,Codigos!$B$2:$C$33,2,0)</f>
        <v>14</v>
      </c>
      <c r="D2353" s="4" t="str">
        <f t="shared" si="75"/>
        <v>25142019II</v>
      </c>
      <c r="E2353" t="s">
        <v>6</v>
      </c>
      <c r="F2353" t="s">
        <v>23</v>
      </c>
      <c r="G2353" t="s">
        <v>47</v>
      </c>
      <c r="H2353">
        <v>2019</v>
      </c>
      <c r="I2353" t="s">
        <v>9</v>
      </c>
      <c r="J2353" s="1">
        <v>6672414</v>
      </c>
    </row>
    <row r="2354" spans="1:10" x14ac:dyDescent="0.25">
      <c r="A2354" s="4">
        <f t="shared" si="74"/>
        <v>2</v>
      </c>
      <c r="B2354" s="4">
        <f>+VLOOKUP(G2354,Codigos!$E$2:$F$8,2,0)</f>
        <v>6</v>
      </c>
      <c r="C2354" s="4">
        <f>+VLOOKUP(F2354,Codigos!$B$2:$C$33,2,0)</f>
        <v>18</v>
      </c>
      <c r="D2354" s="4" t="str">
        <f t="shared" si="75"/>
        <v>26182019II</v>
      </c>
      <c r="E2354" t="s">
        <v>6</v>
      </c>
      <c r="F2354" t="s">
        <v>27</v>
      </c>
      <c r="G2354" t="s">
        <v>48</v>
      </c>
      <c r="H2354">
        <v>2019</v>
      </c>
      <c r="I2354" t="s">
        <v>9</v>
      </c>
      <c r="J2354" s="1">
        <v>3968254</v>
      </c>
    </row>
    <row r="2355" spans="1:10" x14ac:dyDescent="0.25">
      <c r="A2355" s="4">
        <f t="shared" si="74"/>
        <v>2</v>
      </c>
      <c r="B2355" s="4">
        <f>+VLOOKUP(G2355,Codigos!$E$2:$F$8,2,0)</f>
        <v>5</v>
      </c>
      <c r="C2355" s="4">
        <f>+VLOOKUP(F2355,Codigos!$B$2:$C$33,2,0)</f>
        <v>16</v>
      </c>
      <c r="D2355" s="4" t="str">
        <f t="shared" si="75"/>
        <v>25162019II</v>
      </c>
      <c r="E2355" t="s">
        <v>6</v>
      </c>
      <c r="F2355" t="s">
        <v>25</v>
      </c>
      <c r="G2355" t="s">
        <v>47</v>
      </c>
      <c r="H2355">
        <v>2019</v>
      </c>
      <c r="I2355" t="s">
        <v>9</v>
      </c>
      <c r="J2355" s="1">
        <v>3750000</v>
      </c>
    </row>
    <row r="2356" spans="1:10" x14ac:dyDescent="0.25">
      <c r="A2356" s="4">
        <f t="shared" si="74"/>
        <v>2</v>
      </c>
      <c r="B2356" s="4">
        <f>+VLOOKUP(G2356,Codigos!$E$2:$F$8,2,0)</f>
        <v>6</v>
      </c>
      <c r="C2356" s="4">
        <f>+VLOOKUP(F2356,Codigos!$B$2:$C$33,2,0)</f>
        <v>26</v>
      </c>
      <c r="D2356" s="4" t="str">
        <f t="shared" si="75"/>
        <v>26262019II</v>
      </c>
      <c r="E2356" t="s">
        <v>6</v>
      </c>
      <c r="F2356" t="s">
        <v>35</v>
      </c>
      <c r="G2356" t="s">
        <v>48</v>
      </c>
      <c r="H2356">
        <v>2019</v>
      </c>
      <c r="I2356" t="s">
        <v>9</v>
      </c>
      <c r="J2356" s="1">
        <v>3740458</v>
      </c>
    </row>
    <row r="2357" spans="1:10" x14ac:dyDescent="0.25">
      <c r="A2357" s="4">
        <f t="shared" si="74"/>
        <v>2</v>
      </c>
      <c r="B2357" s="4">
        <f>+VLOOKUP(G2357,Codigos!$E$2:$F$8,2,0)</f>
        <v>6</v>
      </c>
      <c r="C2357" s="4">
        <f>+VLOOKUP(F2357,Codigos!$B$2:$C$33,2,0)</f>
        <v>22</v>
      </c>
      <c r="D2357" s="4" t="str">
        <f t="shared" si="75"/>
        <v>26222019II</v>
      </c>
      <c r="E2357" t="s">
        <v>6</v>
      </c>
      <c r="F2357" t="s">
        <v>31</v>
      </c>
      <c r="G2357" t="s">
        <v>48</v>
      </c>
      <c r="H2357">
        <v>2019</v>
      </c>
      <c r="I2357" t="s">
        <v>9</v>
      </c>
      <c r="J2357" s="1">
        <v>3035714</v>
      </c>
    </row>
    <row r="2358" spans="1:10" x14ac:dyDescent="0.25">
      <c r="A2358" s="4">
        <f t="shared" si="74"/>
        <v>2</v>
      </c>
      <c r="B2358" s="4">
        <f>+VLOOKUP(G2358,Codigos!$E$2:$F$8,2,0)</f>
        <v>7</v>
      </c>
      <c r="C2358" s="4">
        <f>+VLOOKUP(F2358,Codigos!$B$2:$C$33,2,0)</f>
        <v>32</v>
      </c>
      <c r="D2358" s="4" t="str">
        <f t="shared" si="75"/>
        <v>27322019II</v>
      </c>
      <c r="E2358" t="s">
        <v>6</v>
      </c>
      <c r="F2358" t="s">
        <v>41</v>
      </c>
      <c r="G2358" t="s">
        <v>49</v>
      </c>
      <c r="H2358">
        <v>2019</v>
      </c>
      <c r="I2358" t="s">
        <v>9</v>
      </c>
      <c r="J2358" s="1">
        <v>3125000</v>
      </c>
    </row>
    <row r="2359" spans="1:10" x14ac:dyDescent="0.25">
      <c r="A2359" s="4">
        <f t="shared" si="74"/>
        <v>2</v>
      </c>
      <c r="B2359" s="4">
        <f>+VLOOKUP(G2359,Codigos!$E$2:$F$8,2,0)</f>
        <v>1</v>
      </c>
      <c r="C2359" s="4">
        <f>+VLOOKUP(F2359,Codigos!$B$2:$C$33,2,0)</f>
        <v>2</v>
      </c>
      <c r="D2359" s="4" t="str">
        <f t="shared" si="75"/>
        <v>2122019II</v>
      </c>
      <c r="E2359" t="s">
        <v>6</v>
      </c>
      <c r="F2359" t="s">
        <v>12</v>
      </c>
      <c r="G2359" t="s">
        <v>45</v>
      </c>
      <c r="H2359">
        <v>2019</v>
      </c>
      <c r="I2359" t="s">
        <v>9</v>
      </c>
      <c r="J2359" s="1">
        <v>4492754</v>
      </c>
    </row>
    <row r="2360" spans="1:10" x14ac:dyDescent="0.25">
      <c r="A2360" s="4">
        <f t="shared" si="74"/>
        <v>2</v>
      </c>
      <c r="B2360" s="4">
        <f>+VLOOKUP(G2360,Codigos!$E$2:$F$8,2,0)</f>
        <v>4</v>
      </c>
      <c r="C2360" s="4">
        <f>+VLOOKUP(F2360,Codigos!$B$2:$C$33,2,0)</f>
        <v>8</v>
      </c>
      <c r="D2360" s="4" t="str">
        <f t="shared" si="75"/>
        <v>2482019II</v>
      </c>
      <c r="E2360" t="s">
        <v>6</v>
      </c>
      <c r="F2360" t="s">
        <v>17</v>
      </c>
      <c r="G2360" t="s">
        <v>46</v>
      </c>
      <c r="H2360">
        <v>2019</v>
      </c>
      <c r="I2360" t="s">
        <v>9</v>
      </c>
      <c r="J2360" s="1">
        <v>3125000</v>
      </c>
    </row>
    <row r="2361" spans="1:10" x14ac:dyDescent="0.25">
      <c r="A2361" s="4">
        <f t="shared" si="74"/>
        <v>1</v>
      </c>
      <c r="B2361" s="4">
        <f>+VLOOKUP(G2361,Codigos!$E$2:$F$8,2,0)</f>
        <v>7</v>
      </c>
      <c r="C2361" s="4">
        <f>+VLOOKUP(F2361,Codigos!$B$2:$C$33,2,0)</f>
        <v>31</v>
      </c>
      <c r="D2361" s="4" t="str">
        <f t="shared" si="75"/>
        <v>17312019II</v>
      </c>
      <c r="E2361" t="s">
        <v>42</v>
      </c>
      <c r="F2361" t="s">
        <v>40</v>
      </c>
      <c r="G2361" t="s">
        <v>49</v>
      </c>
      <c r="H2361">
        <v>2019</v>
      </c>
      <c r="I2361" t="s">
        <v>9</v>
      </c>
      <c r="J2361" s="1">
        <v>2296296</v>
      </c>
    </row>
    <row r="2362" spans="1:10" x14ac:dyDescent="0.25">
      <c r="A2362" s="4">
        <f t="shared" si="74"/>
        <v>2</v>
      </c>
      <c r="B2362" s="4">
        <f>+VLOOKUP(G2362,Codigos!$E$2:$F$8,2,0)</f>
        <v>6</v>
      </c>
      <c r="C2362" s="4">
        <f>+VLOOKUP(F2362,Codigos!$B$2:$C$33,2,0)</f>
        <v>20</v>
      </c>
      <c r="D2362" s="4" t="str">
        <f t="shared" si="75"/>
        <v>26202019II</v>
      </c>
      <c r="E2362" t="s">
        <v>6</v>
      </c>
      <c r="F2362" t="s">
        <v>29</v>
      </c>
      <c r="G2362" t="s">
        <v>48</v>
      </c>
      <c r="H2362">
        <v>2019</v>
      </c>
      <c r="I2362" t="s">
        <v>9</v>
      </c>
      <c r="J2362" s="1">
        <v>3593750</v>
      </c>
    </row>
    <row r="2363" spans="1:10" x14ac:dyDescent="0.25">
      <c r="A2363" s="4">
        <f t="shared" si="74"/>
        <v>2</v>
      </c>
      <c r="B2363" s="4">
        <f>+VLOOKUP(G2363,Codigos!$E$2:$F$8,2,0)</f>
        <v>2</v>
      </c>
      <c r="C2363" s="4">
        <f>+VLOOKUP(F2363,Codigos!$B$2:$C$33,2,0)</f>
        <v>3</v>
      </c>
      <c r="D2363" s="4" t="str">
        <f t="shared" si="75"/>
        <v>2232019II</v>
      </c>
      <c r="E2363" t="s">
        <v>6</v>
      </c>
      <c r="F2363" t="s">
        <v>13</v>
      </c>
      <c r="G2363" t="s">
        <v>13</v>
      </c>
      <c r="H2363">
        <v>2019</v>
      </c>
      <c r="I2363" t="s">
        <v>9</v>
      </c>
      <c r="J2363" s="1">
        <v>4642857</v>
      </c>
    </row>
    <row r="2364" spans="1:10" x14ac:dyDescent="0.25">
      <c r="A2364" s="4">
        <f t="shared" si="74"/>
        <v>1</v>
      </c>
      <c r="B2364" s="4">
        <f>+VLOOKUP(G2364,Codigos!$E$2:$F$8,2,0)</f>
        <v>4</v>
      </c>
      <c r="C2364" s="4">
        <f>+VLOOKUP(F2364,Codigos!$B$2:$C$33,2,0)</f>
        <v>12</v>
      </c>
      <c r="D2364" s="4" t="str">
        <f t="shared" si="75"/>
        <v>14122019II</v>
      </c>
      <c r="E2364" t="s">
        <v>42</v>
      </c>
      <c r="F2364" t="s">
        <v>21</v>
      </c>
      <c r="G2364" t="s">
        <v>46</v>
      </c>
      <c r="H2364">
        <v>2019</v>
      </c>
      <c r="I2364" t="s">
        <v>9</v>
      </c>
      <c r="J2364" s="1">
        <v>3762376</v>
      </c>
    </row>
    <row r="2365" spans="1:10" x14ac:dyDescent="0.25">
      <c r="A2365" s="4">
        <f t="shared" si="74"/>
        <v>2</v>
      </c>
      <c r="B2365" s="4">
        <f>+VLOOKUP(G2365,Codigos!$E$2:$F$8,2,0)</f>
        <v>7</v>
      </c>
      <c r="C2365" s="4">
        <f>+VLOOKUP(F2365,Codigos!$B$2:$C$33,2,0)</f>
        <v>30</v>
      </c>
      <c r="D2365" s="4" t="str">
        <f t="shared" si="75"/>
        <v>27302019II</v>
      </c>
      <c r="E2365" t="s">
        <v>6</v>
      </c>
      <c r="F2365" t="s">
        <v>39</v>
      </c>
      <c r="G2365" t="s">
        <v>49</v>
      </c>
      <c r="H2365">
        <v>2019</v>
      </c>
      <c r="I2365" t="s">
        <v>9</v>
      </c>
      <c r="J2365" s="1">
        <v>2830189</v>
      </c>
    </row>
    <row r="2366" spans="1:10" x14ac:dyDescent="0.25">
      <c r="A2366" s="4">
        <f t="shared" si="74"/>
        <v>2</v>
      </c>
      <c r="B2366" s="4">
        <f>+VLOOKUP(G2366,Codigos!$E$2:$F$8,2,0)</f>
        <v>5</v>
      </c>
      <c r="C2366" s="4">
        <f>+VLOOKUP(F2366,Codigos!$B$2:$C$33,2,0)</f>
        <v>15</v>
      </c>
      <c r="D2366" s="4" t="str">
        <f t="shared" si="75"/>
        <v>25152019II</v>
      </c>
      <c r="E2366" t="s">
        <v>6</v>
      </c>
      <c r="F2366" t="s">
        <v>24</v>
      </c>
      <c r="G2366" t="s">
        <v>47</v>
      </c>
      <c r="H2366">
        <v>2019</v>
      </c>
      <c r="I2366" t="s">
        <v>9</v>
      </c>
      <c r="J2366" s="1">
        <v>5333333</v>
      </c>
    </row>
    <row r="2367" spans="1:10" x14ac:dyDescent="0.25">
      <c r="A2367" s="4">
        <f t="shared" si="74"/>
        <v>2</v>
      </c>
      <c r="B2367" s="4">
        <f>+VLOOKUP(G2367,Codigos!$E$2:$F$8,2,0)</f>
        <v>4</v>
      </c>
      <c r="C2367" s="4">
        <f>+VLOOKUP(F2367,Codigos!$B$2:$C$33,2,0)</f>
        <v>7</v>
      </c>
      <c r="D2367" s="4" t="str">
        <f t="shared" si="75"/>
        <v>2472019II</v>
      </c>
      <c r="E2367" t="s">
        <v>6</v>
      </c>
      <c r="F2367" t="s">
        <v>16</v>
      </c>
      <c r="G2367" t="s">
        <v>46</v>
      </c>
      <c r="H2367">
        <v>2019</v>
      </c>
      <c r="I2367" t="s">
        <v>9</v>
      </c>
      <c r="J2367" s="1">
        <v>3404885</v>
      </c>
    </row>
    <row r="2368" spans="1:10" x14ac:dyDescent="0.25">
      <c r="A2368" s="4">
        <f t="shared" si="74"/>
        <v>2</v>
      </c>
      <c r="B2368" s="4">
        <f>+VLOOKUP(G2368,Codigos!$E$2:$F$8,2,0)</f>
        <v>2</v>
      </c>
      <c r="C2368" s="4">
        <f>+VLOOKUP(F2368,Codigos!$B$2:$C$33,2,0)</f>
        <v>5</v>
      </c>
      <c r="D2368" s="4" t="str">
        <f t="shared" si="75"/>
        <v>2252019II</v>
      </c>
      <c r="E2368" t="s">
        <v>6</v>
      </c>
      <c r="F2368" t="s">
        <v>15</v>
      </c>
      <c r="G2368" t="s">
        <v>13</v>
      </c>
      <c r="H2368">
        <v>2019</v>
      </c>
      <c r="I2368" t="s">
        <v>9</v>
      </c>
      <c r="J2368" s="1">
        <v>5119048</v>
      </c>
    </row>
    <row r="2369" spans="1:10" x14ac:dyDescent="0.25">
      <c r="A2369" s="4">
        <f t="shared" si="74"/>
        <v>1</v>
      </c>
      <c r="B2369" s="4">
        <f>+VLOOKUP(G2369,Codigos!$E$2:$F$8,2,0)</f>
        <v>6</v>
      </c>
      <c r="C2369" s="4">
        <f>+VLOOKUP(F2369,Codigos!$B$2:$C$33,2,0)</f>
        <v>22</v>
      </c>
      <c r="D2369" s="4" t="str">
        <f t="shared" si="75"/>
        <v>16222019II</v>
      </c>
      <c r="E2369" t="s">
        <v>42</v>
      </c>
      <c r="F2369" t="s">
        <v>31</v>
      </c>
      <c r="G2369" t="s">
        <v>48</v>
      </c>
      <c r="H2369">
        <v>2019</v>
      </c>
      <c r="I2369" t="s">
        <v>9</v>
      </c>
      <c r="J2369" s="1">
        <v>2285714</v>
      </c>
    </row>
    <row r="2370" spans="1:10" x14ac:dyDescent="0.25">
      <c r="A2370" s="4">
        <f t="shared" si="74"/>
        <v>1</v>
      </c>
      <c r="B2370" s="4">
        <f>+VLOOKUP(G2370,Codigos!$E$2:$F$8,2,0)</f>
        <v>4</v>
      </c>
      <c r="C2370" s="4">
        <f>+VLOOKUP(F2370,Codigos!$B$2:$C$33,2,0)</f>
        <v>8</v>
      </c>
      <c r="D2370" s="4" t="str">
        <f t="shared" si="75"/>
        <v>1482019II</v>
      </c>
      <c r="E2370" t="s">
        <v>42</v>
      </c>
      <c r="F2370" t="s">
        <v>17</v>
      </c>
      <c r="G2370" t="s">
        <v>46</v>
      </c>
      <c r="H2370">
        <v>2019</v>
      </c>
      <c r="I2370" t="s">
        <v>9</v>
      </c>
      <c r="J2370" s="1">
        <v>3121951</v>
      </c>
    </row>
    <row r="2371" spans="1:10" x14ac:dyDescent="0.25">
      <c r="A2371" s="4">
        <f t="shared" si="74"/>
        <v>2</v>
      </c>
      <c r="B2371" s="4">
        <f>+VLOOKUP(G2371,Codigos!$E$2:$F$8,2,0)</f>
        <v>1</v>
      </c>
      <c r="C2371" s="4">
        <f>+VLOOKUP(F2371,Codigos!$B$2:$C$33,2,0)</f>
        <v>1</v>
      </c>
      <c r="D2371" s="4" t="str">
        <f t="shared" si="75"/>
        <v>2112019II</v>
      </c>
      <c r="E2371" t="s">
        <v>6</v>
      </c>
      <c r="F2371" t="s">
        <v>7</v>
      </c>
      <c r="G2371" t="s">
        <v>45</v>
      </c>
      <c r="H2371">
        <v>2019</v>
      </c>
      <c r="I2371" t="s">
        <v>9</v>
      </c>
      <c r="J2371" s="1">
        <v>5899413</v>
      </c>
    </row>
    <row r="2372" spans="1:10" x14ac:dyDescent="0.25">
      <c r="A2372" s="4">
        <f t="shared" si="74"/>
        <v>2</v>
      </c>
      <c r="B2372" s="4">
        <f>+VLOOKUP(G2372,Codigos!$E$2:$F$8,2,0)</f>
        <v>4</v>
      </c>
      <c r="C2372" s="4">
        <f>+VLOOKUP(F2372,Codigos!$B$2:$C$33,2,0)</f>
        <v>11</v>
      </c>
      <c r="D2372" s="4" t="str">
        <f t="shared" si="75"/>
        <v>24112019II</v>
      </c>
      <c r="E2372" t="s">
        <v>6</v>
      </c>
      <c r="F2372" t="s">
        <v>20</v>
      </c>
      <c r="G2372" t="s">
        <v>46</v>
      </c>
      <c r="H2372">
        <v>2019</v>
      </c>
      <c r="I2372" t="s">
        <v>9</v>
      </c>
      <c r="J2372" s="1">
        <v>3432836</v>
      </c>
    </row>
    <row r="2373" spans="1:10" x14ac:dyDescent="0.25">
      <c r="A2373" s="4">
        <f t="shared" si="74"/>
        <v>2</v>
      </c>
      <c r="B2373" s="4">
        <f>+VLOOKUP(G2373,Codigos!$E$2:$F$8,2,0)</f>
        <v>7</v>
      </c>
      <c r="C2373" s="4">
        <f>+VLOOKUP(F2373,Codigos!$B$2:$C$33,2,0)</f>
        <v>31</v>
      </c>
      <c r="D2373" s="4" t="str">
        <f t="shared" si="75"/>
        <v>27312019II</v>
      </c>
      <c r="E2373" t="s">
        <v>6</v>
      </c>
      <c r="F2373" t="s">
        <v>40</v>
      </c>
      <c r="G2373" t="s">
        <v>49</v>
      </c>
      <c r="H2373">
        <v>2019</v>
      </c>
      <c r="I2373" t="s">
        <v>9</v>
      </c>
      <c r="J2373" s="1">
        <v>2647059</v>
      </c>
    </row>
    <row r="2374" spans="1:10" x14ac:dyDescent="0.25">
      <c r="A2374" s="4">
        <f t="shared" si="74"/>
        <v>1</v>
      </c>
      <c r="B2374" s="4">
        <f>+VLOOKUP(G2374,Codigos!$E$2:$F$8,2,0)</f>
        <v>1</v>
      </c>
      <c r="C2374" s="4">
        <f>+VLOOKUP(F2374,Codigos!$B$2:$C$33,2,0)</f>
        <v>2</v>
      </c>
      <c r="D2374" s="4" t="str">
        <f t="shared" si="75"/>
        <v>1122019II</v>
      </c>
      <c r="E2374" t="s">
        <v>42</v>
      </c>
      <c r="F2374" t="s">
        <v>12</v>
      </c>
      <c r="G2374" t="s">
        <v>45</v>
      </c>
      <c r="H2374">
        <v>2019</v>
      </c>
      <c r="I2374" t="s">
        <v>9</v>
      </c>
      <c r="J2374" s="1">
        <v>3270440</v>
      </c>
    </row>
    <row r="2375" spans="1:10" x14ac:dyDescent="0.25">
      <c r="A2375" s="4">
        <f t="shared" si="74"/>
        <v>1</v>
      </c>
      <c r="B2375" s="4">
        <f>+VLOOKUP(G2375,Codigos!$E$2:$F$8,2,0)</f>
        <v>4</v>
      </c>
      <c r="C2375" s="4">
        <f>+VLOOKUP(F2375,Codigos!$B$2:$C$33,2,0)</f>
        <v>11</v>
      </c>
      <c r="D2375" s="4" t="str">
        <f t="shared" si="75"/>
        <v>14112019II</v>
      </c>
      <c r="E2375" t="s">
        <v>42</v>
      </c>
      <c r="F2375" t="s">
        <v>20</v>
      </c>
      <c r="G2375" t="s">
        <v>46</v>
      </c>
      <c r="H2375">
        <v>2019</v>
      </c>
      <c r="I2375" t="s">
        <v>9</v>
      </c>
      <c r="J2375" s="1">
        <v>3413043</v>
      </c>
    </row>
    <row r="2376" spans="1:10" x14ac:dyDescent="0.25">
      <c r="A2376" s="4">
        <f t="shared" si="74"/>
        <v>1</v>
      </c>
      <c r="B2376" s="4">
        <f>+VLOOKUP(G2376,Codigos!$E$2:$F$8,2,0)</f>
        <v>1</v>
      </c>
      <c r="C2376" s="4">
        <f>+VLOOKUP(F2376,Codigos!$B$2:$C$33,2,0)</f>
        <v>1</v>
      </c>
      <c r="D2376" s="4" t="str">
        <f t="shared" si="75"/>
        <v>1112019II</v>
      </c>
      <c r="E2376" t="s">
        <v>42</v>
      </c>
      <c r="F2376" t="s">
        <v>7</v>
      </c>
      <c r="G2376" t="s">
        <v>45</v>
      </c>
      <c r="H2376">
        <v>2019</v>
      </c>
      <c r="I2376" t="s">
        <v>9</v>
      </c>
      <c r="J2376" s="1">
        <v>4523810</v>
      </c>
    </row>
    <row r="2377" spans="1:10" x14ac:dyDescent="0.25">
      <c r="A2377" s="4">
        <f t="shared" si="74"/>
        <v>1</v>
      </c>
      <c r="B2377" s="4">
        <f>+VLOOKUP(G2377,Codigos!$E$2:$F$8,2,0)</f>
        <v>7</v>
      </c>
      <c r="C2377" s="4">
        <f>+VLOOKUP(F2377,Codigos!$B$2:$C$33,2,0)</f>
        <v>32</v>
      </c>
      <c r="D2377" s="4" t="str">
        <f t="shared" si="75"/>
        <v>17322019II</v>
      </c>
      <c r="E2377" t="s">
        <v>42</v>
      </c>
      <c r="F2377" t="s">
        <v>41</v>
      </c>
      <c r="G2377" t="s">
        <v>49</v>
      </c>
      <c r="H2377">
        <v>2019</v>
      </c>
      <c r="I2377" t="s">
        <v>9</v>
      </c>
      <c r="J2377" s="1">
        <v>2111111</v>
      </c>
    </row>
    <row r="2378" spans="1:10" x14ac:dyDescent="0.25">
      <c r="A2378" s="4">
        <f t="shared" si="74"/>
        <v>1</v>
      </c>
      <c r="B2378" s="4">
        <f>+VLOOKUP(G2378,Codigos!$E$2:$F$8,2,0)</f>
        <v>5</v>
      </c>
      <c r="C2378" s="4">
        <f>+VLOOKUP(F2378,Codigos!$B$2:$C$33,2,0)</f>
        <v>14</v>
      </c>
      <c r="D2378" s="4" t="str">
        <f t="shared" si="75"/>
        <v>15142019II</v>
      </c>
      <c r="E2378" t="s">
        <v>42</v>
      </c>
      <c r="F2378" t="s">
        <v>23</v>
      </c>
      <c r="G2378" t="s">
        <v>47</v>
      </c>
      <c r="H2378">
        <v>2019</v>
      </c>
      <c r="I2378" t="s">
        <v>9</v>
      </c>
      <c r="J2378" s="1">
        <v>5500000</v>
      </c>
    </row>
    <row r="2379" spans="1:10" x14ac:dyDescent="0.25">
      <c r="A2379" s="4">
        <f t="shared" si="74"/>
        <v>2</v>
      </c>
      <c r="B2379" s="4">
        <f>+VLOOKUP(G2379,Codigos!$E$2:$F$8,2,0)</f>
        <v>6</v>
      </c>
      <c r="C2379" s="4">
        <f>+VLOOKUP(F2379,Codigos!$B$2:$C$33,2,0)</f>
        <v>21</v>
      </c>
      <c r="D2379" s="4" t="str">
        <f t="shared" si="75"/>
        <v>26212019II</v>
      </c>
      <c r="E2379" t="s">
        <v>6</v>
      </c>
      <c r="F2379" t="s">
        <v>30</v>
      </c>
      <c r="G2379" t="s">
        <v>48</v>
      </c>
      <c r="H2379">
        <v>2019</v>
      </c>
      <c r="I2379" t="s">
        <v>9</v>
      </c>
      <c r="J2379" s="1">
        <v>4000000</v>
      </c>
    </row>
    <row r="2380" spans="1:10" x14ac:dyDescent="0.25">
      <c r="A2380" s="4">
        <f t="shared" si="74"/>
        <v>2</v>
      </c>
      <c r="B2380" s="4">
        <f>+VLOOKUP(G2380,Codigos!$E$2:$F$8,2,0)</f>
        <v>6</v>
      </c>
      <c r="C2380" s="4">
        <f>+VLOOKUP(F2380,Codigos!$B$2:$C$33,2,0)</f>
        <v>24</v>
      </c>
      <c r="D2380" s="4" t="str">
        <f t="shared" si="75"/>
        <v>26242019II</v>
      </c>
      <c r="E2380" t="s">
        <v>6</v>
      </c>
      <c r="F2380" t="s">
        <v>33</v>
      </c>
      <c r="G2380" t="s">
        <v>48</v>
      </c>
      <c r="H2380">
        <v>2019</v>
      </c>
      <c r="I2380" t="s">
        <v>9</v>
      </c>
      <c r="J2380" s="1">
        <v>5162791</v>
      </c>
    </row>
    <row r="2381" spans="1:10" x14ac:dyDescent="0.25">
      <c r="A2381" s="4">
        <f t="shared" si="74"/>
        <v>1</v>
      </c>
      <c r="B2381" s="4">
        <f>+VLOOKUP(G2381,Codigos!$E$2:$F$8,2,0)</f>
        <v>5</v>
      </c>
      <c r="C2381" s="4">
        <f>+VLOOKUP(F2381,Codigos!$B$2:$C$33,2,0)</f>
        <v>17</v>
      </c>
      <c r="D2381" s="4" t="str">
        <f t="shared" si="75"/>
        <v>15172019II</v>
      </c>
      <c r="E2381" t="s">
        <v>42</v>
      </c>
      <c r="F2381" t="s">
        <v>26</v>
      </c>
      <c r="G2381" t="s">
        <v>47</v>
      </c>
      <c r="H2381">
        <v>2019</v>
      </c>
      <c r="I2381" t="s">
        <v>9</v>
      </c>
      <c r="J2381" s="1">
        <v>5774278</v>
      </c>
    </row>
    <row r="2382" spans="1:10" x14ac:dyDescent="0.25">
      <c r="A2382" s="4">
        <f t="shared" si="74"/>
        <v>1</v>
      </c>
      <c r="B2382" s="4">
        <f>+VLOOKUP(G2382,Codigos!$E$2:$F$8,2,0)</f>
        <v>7</v>
      </c>
      <c r="C2382" s="4">
        <f>+VLOOKUP(F2382,Codigos!$B$2:$C$33,2,0)</f>
        <v>29</v>
      </c>
      <c r="D2382" s="4" t="str">
        <f t="shared" si="75"/>
        <v>17292019II</v>
      </c>
      <c r="E2382" t="s">
        <v>42</v>
      </c>
      <c r="F2382" t="s">
        <v>38</v>
      </c>
      <c r="G2382" t="s">
        <v>49</v>
      </c>
      <c r="H2382">
        <v>2019</v>
      </c>
      <c r="I2382" t="s">
        <v>9</v>
      </c>
      <c r="J2382" s="1">
        <v>1954887</v>
      </c>
    </row>
    <row r="2383" spans="1:10" x14ac:dyDescent="0.25">
      <c r="A2383" s="4">
        <f t="shared" si="74"/>
        <v>2</v>
      </c>
      <c r="B2383" s="4">
        <f>+VLOOKUP(G2383,Codigos!$E$2:$F$8,2,0)</f>
        <v>6</v>
      </c>
      <c r="C2383" s="4">
        <f>+VLOOKUP(F2383,Codigos!$B$2:$C$33,2,0)</f>
        <v>23</v>
      </c>
      <c r="D2383" s="4" t="str">
        <f t="shared" si="75"/>
        <v>26232019II</v>
      </c>
      <c r="E2383" t="s">
        <v>6</v>
      </c>
      <c r="F2383" t="s">
        <v>32</v>
      </c>
      <c r="G2383" t="s">
        <v>48</v>
      </c>
      <c r="H2383">
        <v>2019</v>
      </c>
      <c r="I2383" t="s">
        <v>9</v>
      </c>
      <c r="J2383" s="1">
        <v>4626866</v>
      </c>
    </row>
    <row r="2384" spans="1:10" x14ac:dyDescent="0.25">
      <c r="A2384" s="4">
        <f t="shared" si="74"/>
        <v>2</v>
      </c>
      <c r="B2384" s="4">
        <f>+VLOOKUP(G2384,Codigos!$E$2:$F$8,2,0)</f>
        <v>7</v>
      </c>
      <c r="C2384" s="4">
        <f>+VLOOKUP(F2384,Codigos!$B$2:$C$33,2,0)</f>
        <v>28</v>
      </c>
      <c r="D2384" s="4" t="str">
        <f t="shared" si="75"/>
        <v>27282019II</v>
      </c>
      <c r="E2384" t="s">
        <v>6</v>
      </c>
      <c r="F2384" t="s">
        <v>37</v>
      </c>
      <c r="G2384" t="s">
        <v>49</v>
      </c>
      <c r="H2384">
        <v>2019</v>
      </c>
      <c r="I2384" t="s">
        <v>9</v>
      </c>
      <c r="J2384" s="1">
        <v>3259259</v>
      </c>
    </row>
    <row r="2385" spans="1:10" x14ac:dyDescent="0.25">
      <c r="A2385" s="4">
        <f t="shared" si="74"/>
        <v>1</v>
      </c>
      <c r="B2385" s="4">
        <f>+VLOOKUP(G2385,Codigos!$E$2:$F$8,2,0)</f>
        <v>6</v>
      </c>
      <c r="C2385" s="4">
        <f>+VLOOKUP(F2385,Codigos!$B$2:$C$33,2,0)</f>
        <v>26</v>
      </c>
      <c r="D2385" s="4" t="str">
        <f t="shared" si="75"/>
        <v>16262019II</v>
      </c>
      <c r="E2385" t="s">
        <v>42</v>
      </c>
      <c r="F2385" t="s">
        <v>35</v>
      </c>
      <c r="G2385" t="s">
        <v>48</v>
      </c>
      <c r="H2385">
        <v>2019</v>
      </c>
      <c r="I2385" t="s">
        <v>9</v>
      </c>
      <c r="J2385" s="1">
        <v>2522727</v>
      </c>
    </row>
    <row r="2386" spans="1:10" x14ac:dyDescent="0.25">
      <c r="A2386" s="4">
        <f t="shared" si="74"/>
        <v>1</v>
      </c>
      <c r="B2386" s="4">
        <f>+VLOOKUP(G2386,Codigos!$E$2:$F$8,2,0)</f>
        <v>2</v>
      </c>
      <c r="C2386" s="4">
        <f>+VLOOKUP(F2386,Codigos!$B$2:$C$33,2,0)</f>
        <v>4</v>
      </c>
      <c r="D2386" s="4" t="str">
        <f t="shared" si="75"/>
        <v>1242019II</v>
      </c>
      <c r="E2386" t="s">
        <v>42</v>
      </c>
      <c r="F2386" t="s">
        <v>14</v>
      </c>
      <c r="G2386" t="s">
        <v>13</v>
      </c>
      <c r="H2386">
        <v>2019</v>
      </c>
      <c r="I2386" t="s">
        <v>9</v>
      </c>
      <c r="J2386" s="1">
        <v>3387954</v>
      </c>
    </row>
    <row r="2387" spans="1:10" x14ac:dyDescent="0.25">
      <c r="A2387" s="4">
        <f t="shared" si="74"/>
        <v>1</v>
      </c>
      <c r="B2387" s="4">
        <f>+VLOOKUP(G2387,Codigos!$E$2:$F$8,2,0)</f>
        <v>6</v>
      </c>
      <c r="C2387" s="4">
        <f>+VLOOKUP(F2387,Codigos!$B$2:$C$33,2,0)</f>
        <v>20</v>
      </c>
      <c r="D2387" s="4" t="str">
        <f t="shared" si="75"/>
        <v>16202019II</v>
      </c>
      <c r="E2387" t="s">
        <v>42</v>
      </c>
      <c r="F2387" t="s">
        <v>29</v>
      </c>
      <c r="G2387" t="s">
        <v>48</v>
      </c>
      <c r="H2387">
        <v>2019</v>
      </c>
      <c r="I2387" t="s">
        <v>9</v>
      </c>
      <c r="J2387" s="1">
        <v>2535714</v>
      </c>
    </row>
    <row r="2388" spans="1:10" x14ac:dyDescent="0.25">
      <c r="A2388" s="4">
        <f t="shared" si="74"/>
        <v>1</v>
      </c>
      <c r="B2388" s="4">
        <f>+VLOOKUP(G2388,Codigos!$E$2:$F$8,2,0)</f>
        <v>6</v>
      </c>
      <c r="C2388" s="4">
        <f>+VLOOKUP(F2388,Codigos!$B$2:$C$33,2,0)</f>
        <v>23</v>
      </c>
      <c r="D2388" s="4" t="str">
        <f t="shared" si="75"/>
        <v>16232019II</v>
      </c>
      <c r="E2388" t="s">
        <v>42</v>
      </c>
      <c r="F2388" t="s">
        <v>32</v>
      </c>
      <c r="G2388" t="s">
        <v>48</v>
      </c>
      <c r="H2388">
        <v>2019</v>
      </c>
      <c r="I2388" t="s">
        <v>9</v>
      </c>
      <c r="J2388" s="1">
        <v>3201147</v>
      </c>
    </row>
    <row r="2389" spans="1:10" x14ac:dyDescent="0.25">
      <c r="A2389" s="4">
        <f t="shared" si="74"/>
        <v>1</v>
      </c>
      <c r="B2389" s="4">
        <f>+VLOOKUP(G2389,Codigos!$E$2:$F$8,2,0)</f>
        <v>6</v>
      </c>
      <c r="C2389" s="4">
        <f>+VLOOKUP(F2389,Codigos!$B$2:$C$33,2,0)</f>
        <v>21</v>
      </c>
      <c r="D2389" s="4" t="str">
        <f t="shared" si="75"/>
        <v>16212019II</v>
      </c>
      <c r="E2389" t="s">
        <v>42</v>
      </c>
      <c r="F2389" t="s">
        <v>30</v>
      </c>
      <c r="G2389" t="s">
        <v>48</v>
      </c>
      <c r="H2389">
        <v>2019</v>
      </c>
      <c r="I2389" t="s">
        <v>9</v>
      </c>
      <c r="J2389" s="1">
        <v>3109244</v>
      </c>
    </row>
    <row r="2390" spans="1:10" x14ac:dyDescent="0.25">
      <c r="A2390" s="4">
        <f t="shared" si="74"/>
        <v>1</v>
      </c>
      <c r="B2390" s="4">
        <f>+VLOOKUP(G2390,Codigos!$E$2:$F$8,2,0)</f>
        <v>5</v>
      </c>
      <c r="C2390" s="4">
        <f>+VLOOKUP(F2390,Codigos!$B$2:$C$33,2,0)</f>
        <v>15</v>
      </c>
      <c r="D2390" s="4" t="str">
        <f t="shared" si="75"/>
        <v>15152019II</v>
      </c>
      <c r="E2390" t="s">
        <v>42</v>
      </c>
      <c r="F2390" t="s">
        <v>24</v>
      </c>
      <c r="G2390" t="s">
        <v>47</v>
      </c>
      <c r="H2390">
        <v>2019</v>
      </c>
      <c r="I2390" t="s">
        <v>9</v>
      </c>
      <c r="J2390" s="1">
        <v>4777778</v>
      </c>
    </row>
    <row r="2391" spans="1:10" x14ac:dyDescent="0.25">
      <c r="A2391" s="4">
        <f t="shared" si="74"/>
        <v>2</v>
      </c>
      <c r="B2391" s="4">
        <f>+VLOOKUP(G2391,Codigos!$E$2:$F$8,2,0)</f>
        <v>6</v>
      </c>
      <c r="C2391" s="4">
        <f>+VLOOKUP(F2391,Codigos!$B$2:$C$33,2,0)</f>
        <v>19</v>
      </c>
      <c r="D2391" s="4" t="str">
        <f t="shared" si="75"/>
        <v>26192019II</v>
      </c>
      <c r="E2391" t="s">
        <v>6</v>
      </c>
      <c r="F2391" t="s">
        <v>28</v>
      </c>
      <c r="G2391" t="s">
        <v>48</v>
      </c>
      <c r="H2391">
        <v>2019</v>
      </c>
      <c r="I2391" t="s">
        <v>9</v>
      </c>
      <c r="J2391" s="1">
        <v>4777778</v>
      </c>
    </row>
    <row r="2392" spans="1:10" x14ac:dyDescent="0.25">
      <c r="A2392" s="4">
        <f t="shared" si="74"/>
        <v>1</v>
      </c>
      <c r="B2392" s="4">
        <f>+VLOOKUP(G2392,Codigos!$E$2:$F$8,2,0)</f>
        <v>7</v>
      </c>
      <c r="C2392" s="4">
        <f>+VLOOKUP(F2392,Codigos!$B$2:$C$33,2,0)</f>
        <v>28</v>
      </c>
      <c r="D2392" s="4" t="str">
        <f t="shared" si="75"/>
        <v>17282019II</v>
      </c>
      <c r="E2392" t="s">
        <v>42</v>
      </c>
      <c r="F2392" t="s">
        <v>37</v>
      </c>
      <c r="G2392" t="s">
        <v>49</v>
      </c>
      <c r="H2392">
        <v>2019</v>
      </c>
      <c r="I2392" t="s">
        <v>9</v>
      </c>
      <c r="J2392" s="1">
        <v>2285714</v>
      </c>
    </row>
    <row r="2393" spans="1:10" x14ac:dyDescent="0.25">
      <c r="A2393" s="4">
        <f t="shared" si="74"/>
        <v>1</v>
      </c>
      <c r="B2393" s="4">
        <f>+VLOOKUP(G2393,Codigos!$E$2:$F$8,2,0)</f>
        <v>2</v>
      </c>
      <c r="C2393" s="4">
        <f>+VLOOKUP(F2393,Codigos!$B$2:$C$33,2,0)</f>
        <v>3</v>
      </c>
      <c r="D2393" s="4" t="str">
        <f t="shared" si="75"/>
        <v>1232019II</v>
      </c>
      <c r="E2393" t="s">
        <v>42</v>
      </c>
      <c r="F2393" t="s">
        <v>13</v>
      </c>
      <c r="G2393" t="s">
        <v>13</v>
      </c>
      <c r="H2393">
        <v>2019</v>
      </c>
      <c r="I2393" t="s">
        <v>9</v>
      </c>
      <c r="J2393" s="1">
        <v>2881356</v>
      </c>
    </row>
    <row r="2394" spans="1:10" x14ac:dyDescent="0.25">
      <c r="A2394" s="4">
        <f t="shared" si="74"/>
        <v>1</v>
      </c>
      <c r="B2394" s="4">
        <f>+VLOOKUP(G2394,Codigos!$E$2:$F$8,2,0)</f>
        <v>6</v>
      </c>
      <c r="C2394" s="4">
        <f>+VLOOKUP(F2394,Codigos!$B$2:$C$33,2,0)</f>
        <v>25</v>
      </c>
      <c r="D2394" s="4" t="str">
        <f t="shared" si="75"/>
        <v>16252019II</v>
      </c>
      <c r="E2394" t="s">
        <v>42</v>
      </c>
      <c r="F2394" t="s">
        <v>34</v>
      </c>
      <c r="G2394" t="s">
        <v>48</v>
      </c>
      <c r="H2394">
        <v>2019</v>
      </c>
      <c r="I2394" t="s">
        <v>9</v>
      </c>
      <c r="J2394" s="1">
        <v>2707581</v>
      </c>
    </row>
    <row r="2395" spans="1:10" x14ac:dyDescent="0.25">
      <c r="A2395" s="4">
        <f t="shared" si="74"/>
        <v>1</v>
      </c>
      <c r="B2395" s="4">
        <f>+VLOOKUP(G2395,Codigos!$E$2:$F$8,2,0)</f>
        <v>4</v>
      </c>
      <c r="C2395" s="4">
        <f>+VLOOKUP(F2395,Codigos!$B$2:$C$33,2,0)</f>
        <v>9</v>
      </c>
      <c r="D2395" s="4" t="str">
        <f t="shared" si="75"/>
        <v>1492019II</v>
      </c>
      <c r="E2395" t="s">
        <v>42</v>
      </c>
      <c r="F2395" t="s">
        <v>18</v>
      </c>
      <c r="G2395" t="s">
        <v>46</v>
      </c>
      <c r="H2395">
        <v>2019</v>
      </c>
      <c r="I2395" t="s">
        <v>9</v>
      </c>
      <c r="J2395" s="1">
        <v>4275362</v>
      </c>
    </row>
    <row r="2396" spans="1:10" x14ac:dyDescent="0.25">
      <c r="A2396" s="4">
        <f t="shared" si="74"/>
        <v>1</v>
      </c>
      <c r="B2396" s="4">
        <f>+VLOOKUP(G2396,Codigos!$E$2:$F$8,2,0)</f>
        <v>6</v>
      </c>
      <c r="C2396" s="4">
        <f>+VLOOKUP(F2396,Codigos!$B$2:$C$33,2,0)</f>
        <v>18</v>
      </c>
      <c r="D2396" s="4" t="str">
        <f t="shared" si="75"/>
        <v>16182019II</v>
      </c>
      <c r="E2396" t="s">
        <v>42</v>
      </c>
      <c r="F2396" t="s">
        <v>27</v>
      </c>
      <c r="G2396" t="s">
        <v>48</v>
      </c>
      <c r="H2396">
        <v>2019</v>
      </c>
      <c r="I2396" t="s">
        <v>9</v>
      </c>
      <c r="J2396" s="1">
        <v>2857143</v>
      </c>
    </row>
    <row r="2397" spans="1:10" x14ac:dyDescent="0.25">
      <c r="A2397" s="4">
        <f t="shared" si="74"/>
        <v>2</v>
      </c>
      <c r="B2397" s="4">
        <f>+VLOOKUP(G2397,Codigos!$E$2:$F$8,2,0)</f>
        <v>6</v>
      </c>
      <c r="C2397" s="4">
        <f>+VLOOKUP(F2397,Codigos!$B$2:$C$33,2,0)</f>
        <v>25</v>
      </c>
      <c r="D2397" s="4" t="str">
        <f t="shared" si="75"/>
        <v>26252019II</v>
      </c>
      <c r="E2397" t="s">
        <v>6</v>
      </c>
      <c r="F2397" t="s">
        <v>34</v>
      </c>
      <c r="G2397" t="s">
        <v>48</v>
      </c>
      <c r="H2397">
        <v>2019</v>
      </c>
      <c r="I2397" t="s">
        <v>9</v>
      </c>
      <c r="J2397" s="1">
        <v>4142095</v>
      </c>
    </row>
    <row r="2398" spans="1:10" x14ac:dyDescent="0.25">
      <c r="A2398" s="4">
        <f t="shared" si="74"/>
        <v>1</v>
      </c>
      <c r="B2398" s="4">
        <f>+VLOOKUP(G2398,Codigos!$E$2:$F$8,2,0)</f>
        <v>7</v>
      </c>
      <c r="C2398" s="4">
        <f>+VLOOKUP(F2398,Codigos!$B$2:$C$33,2,0)</f>
        <v>30</v>
      </c>
      <c r="D2398" s="4" t="str">
        <f t="shared" si="75"/>
        <v>17302019II</v>
      </c>
      <c r="E2398" t="s">
        <v>42</v>
      </c>
      <c r="F2398" t="s">
        <v>39</v>
      </c>
      <c r="G2398" t="s">
        <v>49</v>
      </c>
      <c r="H2398">
        <v>2019</v>
      </c>
      <c r="I2398" t="s">
        <v>9</v>
      </c>
      <c r="J2398" s="1">
        <v>1826087</v>
      </c>
    </row>
    <row r="2399" spans="1:10" x14ac:dyDescent="0.25">
      <c r="A2399" s="4">
        <f t="shared" si="74"/>
        <v>1</v>
      </c>
      <c r="B2399" s="4">
        <f>+VLOOKUP(G2399,Codigos!$E$2:$F$8,2,0)</f>
        <v>6</v>
      </c>
      <c r="C2399" s="4">
        <f>+VLOOKUP(F2399,Codigos!$B$2:$C$33,2,0)</f>
        <v>27</v>
      </c>
      <c r="D2399" s="4" t="str">
        <f t="shared" si="75"/>
        <v>16272019II</v>
      </c>
      <c r="E2399" t="s">
        <v>42</v>
      </c>
      <c r="F2399" t="s">
        <v>36</v>
      </c>
      <c r="G2399" t="s">
        <v>48</v>
      </c>
      <c r="H2399">
        <v>2019</v>
      </c>
      <c r="I2399" t="s">
        <v>9</v>
      </c>
      <c r="J2399" s="1">
        <v>3798469</v>
      </c>
    </row>
    <row r="2400" spans="1:10" x14ac:dyDescent="0.25">
      <c r="A2400" s="4">
        <f t="shared" si="74"/>
        <v>1</v>
      </c>
      <c r="B2400" s="4">
        <f>+VLOOKUP(G2400,Codigos!$E$2:$F$8,2,0)</f>
        <v>6</v>
      </c>
      <c r="C2400" s="4">
        <f>+VLOOKUP(F2400,Codigos!$B$2:$C$33,2,0)</f>
        <v>19</v>
      </c>
      <c r="D2400" s="4" t="str">
        <f t="shared" si="75"/>
        <v>16192019II</v>
      </c>
      <c r="E2400" t="s">
        <v>42</v>
      </c>
      <c r="F2400" t="s">
        <v>28</v>
      </c>
      <c r="G2400" t="s">
        <v>48</v>
      </c>
      <c r="H2400">
        <v>2019</v>
      </c>
      <c r="I2400" t="s">
        <v>9</v>
      </c>
      <c r="J2400" s="1">
        <v>4503676</v>
      </c>
    </row>
    <row r="2401" spans="1:10" x14ac:dyDescent="0.25">
      <c r="A2401" s="4">
        <f t="shared" si="74"/>
        <v>2</v>
      </c>
      <c r="B2401" s="4">
        <f>+VLOOKUP(G2401,Codigos!$E$2:$F$8,2,0)</f>
        <v>3</v>
      </c>
      <c r="C2401" s="4">
        <f>+VLOOKUP(F2401,Codigos!$B$2:$C$33,2,0)</f>
        <v>6</v>
      </c>
      <c r="D2401" s="4" t="str">
        <f t="shared" si="75"/>
        <v>2362019II</v>
      </c>
      <c r="E2401" t="s">
        <v>6</v>
      </c>
      <c r="F2401" t="s">
        <v>43</v>
      </c>
      <c r="G2401" t="s">
        <v>43</v>
      </c>
      <c r="H2401">
        <v>2019</v>
      </c>
      <c r="I2401" t="s">
        <v>9</v>
      </c>
      <c r="J2401" s="1">
        <v>4604863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45" workbookViewId="0"/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1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1" x14ac:dyDescent="0.25">
      <c r="B4" t="s">
        <v>44</v>
      </c>
      <c r="C4" t="s">
        <v>51</v>
      </c>
      <c r="D4" t="s">
        <v>50</v>
      </c>
    </row>
    <row r="5" spans="1:11" x14ac:dyDescent="0.25">
      <c r="B5">
        <f>+Tablero!A9</f>
        <v>2</v>
      </c>
      <c r="C5">
        <f>+VLOOKUP(Tablero!H9,Codigos!$E$2:$F$8,2,0)</f>
        <v>1</v>
      </c>
      <c r="D5">
        <f>+VLOOKUP(Tablero!K9,Codigos!$B$2:$C$33,2,0)</f>
        <v>1</v>
      </c>
    </row>
    <row r="8" spans="1:11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</row>
    <row r="9" spans="1:11" x14ac:dyDescent="0.25">
      <c r="A9" t="s">
        <v>8</v>
      </c>
      <c r="B9" t="str">
        <f>+$B$5&amp;$C$5&amp;$D$5&amp;B$8&amp;$A9</f>
        <v>2112010I</v>
      </c>
      <c r="C9" t="str">
        <f t="shared" ref="C9:K12" si="0">+$B$5&amp;$C$5&amp;$D$5&amp;C$8&amp;$A9</f>
        <v>2112011I</v>
      </c>
      <c r="D9" t="str">
        <f t="shared" si="0"/>
        <v>2112012I</v>
      </c>
      <c r="E9" t="str">
        <f t="shared" si="0"/>
        <v>2112013I</v>
      </c>
      <c r="F9" t="str">
        <f t="shared" si="0"/>
        <v>2112014I</v>
      </c>
      <c r="G9" t="str">
        <f t="shared" si="0"/>
        <v>2112015I</v>
      </c>
      <c r="H9" t="str">
        <f t="shared" si="0"/>
        <v>2112016I</v>
      </c>
      <c r="I9" t="str">
        <f t="shared" si="0"/>
        <v>2112017I</v>
      </c>
      <c r="J9" t="str">
        <f t="shared" si="0"/>
        <v>2112018I</v>
      </c>
      <c r="K9" t="str">
        <f t="shared" si="0"/>
        <v>2112019I</v>
      </c>
    </row>
    <row r="10" spans="1:11" x14ac:dyDescent="0.25">
      <c r="A10" t="s">
        <v>9</v>
      </c>
      <c r="B10" t="str">
        <f t="shared" ref="B10:B12" si="1">+$B$5&amp;$C$5&amp;$D$5&amp;B$8&amp;$A10</f>
        <v>2112010II</v>
      </c>
      <c r="C10" t="str">
        <f t="shared" si="0"/>
        <v>2112011II</v>
      </c>
      <c r="D10" t="str">
        <f t="shared" si="0"/>
        <v>2112012II</v>
      </c>
      <c r="E10" t="str">
        <f t="shared" si="0"/>
        <v>2112013II</v>
      </c>
      <c r="F10" t="str">
        <f t="shared" si="0"/>
        <v>2112014II</v>
      </c>
      <c r="G10" t="str">
        <f t="shared" si="0"/>
        <v>2112015II</v>
      </c>
      <c r="H10" t="str">
        <f t="shared" si="0"/>
        <v>2112016II</v>
      </c>
      <c r="I10" t="str">
        <f t="shared" si="0"/>
        <v>2112017II</v>
      </c>
      <c r="J10" t="str">
        <f t="shared" si="0"/>
        <v>2112018II</v>
      </c>
      <c r="K10" t="str">
        <f t="shared" si="0"/>
        <v>2112019II</v>
      </c>
    </row>
    <row r="11" spans="1:11" x14ac:dyDescent="0.25">
      <c r="A11" t="s">
        <v>10</v>
      </c>
      <c r="B11" t="str">
        <f t="shared" si="1"/>
        <v>2112010III</v>
      </c>
      <c r="C11" t="str">
        <f t="shared" si="0"/>
        <v>2112011III</v>
      </c>
      <c r="D11" t="str">
        <f t="shared" si="0"/>
        <v>2112012III</v>
      </c>
      <c r="E11" t="str">
        <f t="shared" si="0"/>
        <v>2112013III</v>
      </c>
      <c r="F11" t="str">
        <f t="shared" si="0"/>
        <v>2112014III</v>
      </c>
      <c r="G11" t="str">
        <f t="shared" si="0"/>
        <v>2112015III</v>
      </c>
      <c r="H11" t="str">
        <f t="shared" si="0"/>
        <v>2112016III</v>
      </c>
      <c r="I11" t="str">
        <f t="shared" si="0"/>
        <v>2112017III</v>
      </c>
      <c r="J11" t="str">
        <f t="shared" si="0"/>
        <v>2112018III</v>
      </c>
      <c r="K11" t="str">
        <f t="shared" si="0"/>
        <v>2112019III</v>
      </c>
    </row>
    <row r="12" spans="1:11" x14ac:dyDescent="0.25">
      <c r="A12" t="s">
        <v>11</v>
      </c>
      <c r="B12" t="str">
        <f t="shared" si="1"/>
        <v>2112010IV</v>
      </c>
      <c r="C12" t="str">
        <f t="shared" si="0"/>
        <v>2112011IV</v>
      </c>
      <c r="D12" t="str">
        <f t="shared" si="0"/>
        <v>2112012IV</v>
      </c>
      <c r="E12" t="str">
        <f t="shared" si="0"/>
        <v>2112013IV</v>
      </c>
      <c r="F12" t="str">
        <f t="shared" si="0"/>
        <v>2112014IV</v>
      </c>
      <c r="G12" t="str">
        <f t="shared" si="0"/>
        <v>2112015IV</v>
      </c>
      <c r="H12" t="str">
        <f t="shared" si="0"/>
        <v>2112016IV</v>
      </c>
      <c r="I12" t="str">
        <f t="shared" si="0"/>
        <v>2112017IV</v>
      </c>
      <c r="J12" t="str">
        <f t="shared" si="0"/>
        <v>2112018IV</v>
      </c>
      <c r="K12" t="str">
        <f t="shared" si="0"/>
        <v>2112019IV</v>
      </c>
    </row>
    <row r="16" spans="1:11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  <c r="K16">
        <v>2019</v>
      </c>
    </row>
    <row r="17" spans="1:11" x14ac:dyDescent="0.25">
      <c r="A17" t="s">
        <v>8</v>
      </c>
      <c r="B17" s="15">
        <f>+IFERROR(VLOOKUP(B9,Base!$D:$J,7,0),"-")</f>
        <v>2765700.4830917874</v>
      </c>
      <c r="C17" s="15">
        <f>+IFERROR(VLOOKUP(C9,Base!$D:$J,7,0),"-")</f>
        <v>3045238.0952380951</v>
      </c>
      <c r="D17" s="15">
        <f>+IFERROR(VLOOKUP(D9,Base!$D:$J,7,0),"-")</f>
        <v>3750000</v>
      </c>
      <c r="E17" s="15">
        <f>+IFERROR(VLOOKUP(E9,Base!$D:$J,7,0),"-")</f>
        <v>3618357.4879227052</v>
      </c>
      <c r="F17" s="15">
        <f>+IFERROR(VLOOKUP(F9,Base!$D:$J,7,0),"-")</f>
        <v>3694835.6807511738</v>
      </c>
      <c r="G17" s="15">
        <f>+IFERROR(VLOOKUP(G9,Base!$D:$J,7,0),"-")</f>
        <v>4014227.6422764231</v>
      </c>
      <c r="H17" s="15">
        <f>+IFERROR(VLOOKUP(H9,Base!$D:$J,7,0),"-")</f>
        <v>4588607.5949367089</v>
      </c>
      <c r="I17" s="15">
        <f>+IFERROR(VLOOKUP(I9,Base!$D:$J,7,0),"-")</f>
        <v>6231182.795698924</v>
      </c>
      <c r="J17" s="15">
        <f>+IFERROR(VLOOKUP(J9,Base!$D:$J,7,0),"-")</f>
        <v>5037037.0370370401</v>
      </c>
      <c r="K17" s="15">
        <f>+IFERROR(VLOOKUP(K9,Base!$D:$J,7,0),"-")</f>
        <v>7142857</v>
      </c>
    </row>
    <row r="18" spans="1:11" x14ac:dyDescent="0.25">
      <c r="A18" t="s">
        <v>9</v>
      </c>
      <c r="B18" s="15">
        <f>+IFERROR(VLOOKUP(B10,Base!$D:$J,7,0),"-")</f>
        <v>2864758.4541062801</v>
      </c>
      <c r="C18" s="15">
        <f>+IFERROR(VLOOKUP(C10,Base!$D:$J,7,0),"-")</f>
        <v>2766666.6666666665</v>
      </c>
      <c r="D18" s="15">
        <f>+IFERROR(VLOOKUP(D10,Base!$D:$J,7,0),"-")</f>
        <v>3619047.6190476194</v>
      </c>
      <c r="E18" s="15">
        <f>+IFERROR(VLOOKUP(E10,Base!$D:$J,7,0),"-")</f>
        <v>3255797.1014492754</v>
      </c>
      <c r="F18" s="15">
        <f>+IFERROR(VLOOKUP(F10,Base!$D:$J,7,0),"-")</f>
        <v>3751173.7089201878</v>
      </c>
      <c r="G18" s="15">
        <f>+IFERROR(VLOOKUP(G10,Base!$D:$J,7,0),"-")</f>
        <v>4186991.8699186989</v>
      </c>
      <c r="H18" s="15">
        <f>+IFERROR(VLOOKUP(H10,Base!$D:$J,7,0),"-")</f>
        <v>5039473.6842105268</v>
      </c>
      <c r="I18" s="15">
        <f>+IFERROR(VLOOKUP(I10,Base!$D:$J,7,0),"-")</f>
        <v>5946969.6969696973</v>
      </c>
      <c r="J18" s="15">
        <f>+IFERROR(VLOOKUP(J10,Base!$D:$J,7,0),"-")</f>
        <v>5294117.6470588204</v>
      </c>
      <c r="K18" s="15">
        <f>+IFERROR(VLOOKUP(K10,Base!$D:$J,7,0),"-")</f>
        <v>5899413</v>
      </c>
    </row>
    <row r="19" spans="1:11" x14ac:dyDescent="0.25">
      <c r="A19" t="s">
        <v>10</v>
      </c>
      <c r="B19" s="15">
        <f>+IFERROR(VLOOKUP(B11,Base!$D:$J,7,0),"-")</f>
        <v>3021739.1304347827</v>
      </c>
      <c r="C19" s="15">
        <f>+IFERROR(VLOOKUP(C11,Base!$D:$J,7,0),"-")</f>
        <v>2925306.6880952381</v>
      </c>
      <c r="D19" s="15">
        <f>+IFERROR(VLOOKUP(D11,Base!$D:$J,7,0),"-")</f>
        <v>3676190.4761904762</v>
      </c>
      <c r="E19" s="15">
        <f>+IFERROR(VLOOKUP(E11,Base!$D:$J,7,0),"-")</f>
        <v>3185990.3381642513</v>
      </c>
      <c r="F19" s="15">
        <f>+IFERROR(VLOOKUP(F11,Base!$D:$J,7,0),"-")</f>
        <v>4255868.5446009384</v>
      </c>
      <c r="G19" s="15">
        <f>+IFERROR(VLOOKUP(G11,Base!$D:$J,7,0),"-")</f>
        <v>5030487.8048780486</v>
      </c>
      <c r="H19" s="15">
        <f>+IFERROR(VLOOKUP(H11,Base!$D:$J,7,0),"-")</f>
        <v>5685714.2857142854</v>
      </c>
      <c r="I19" s="15">
        <f>+IFERROR(VLOOKUP(I11,Base!$D:$J,7,0),"-")</f>
        <v>5776804.1237113401</v>
      </c>
      <c r="J19" s="15">
        <f>+IFERROR(VLOOKUP(J11,Base!$D:$J,7,0),"-")</f>
        <v>5640000</v>
      </c>
      <c r="K19" s="15" t="str">
        <f>+IFERROR(VLOOKUP(K11,Base!$D:$J,7,0),"-")</f>
        <v>-</v>
      </c>
    </row>
    <row r="20" spans="1:11" x14ac:dyDescent="0.25">
      <c r="A20" t="s">
        <v>11</v>
      </c>
      <c r="B20" s="15">
        <f>+IFERROR(VLOOKUP(B12,Base!$D:$J,7,0),"-")</f>
        <v>2309178.7439613529</v>
      </c>
      <c r="C20" s="15">
        <f>+IFERROR(VLOOKUP(C12,Base!$D:$J,7,0),"-")</f>
        <v>3321428.5714285714</v>
      </c>
      <c r="D20" s="15">
        <f>+IFERROR(VLOOKUP(D12,Base!$D:$J,7,0),"-")</f>
        <v>3190476.1904761908</v>
      </c>
      <c r="E20" s="15">
        <f>+IFERROR(VLOOKUP(E12,Base!$D:$J,7,0),"-")</f>
        <v>3700483.0917874398</v>
      </c>
      <c r="F20" s="15">
        <f>+IFERROR(VLOOKUP(F12,Base!$D:$J,7,0),"-")</f>
        <v>4201877.9342723005</v>
      </c>
      <c r="G20" s="15">
        <f>+IFERROR(VLOOKUP(G12,Base!$D:$J,7,0),"-")</f>
        <v>4367886.1788617885</v>
      </c>
      <c r="H20" s="15">
        <f>+IFERROR(VLOOKUP(H12,Base!$D:$J,7,0),"-")</f>
        <v>5981433.333333333</v>
      </c>
      <c r="I20" s="15">
        <f>+IFERROR(VLOOKUP(I12,Base!$D:$J,7,0),"-")</f>
        <v>6133514.986376022</v>
      </c>
      <c r="J20" s="15">
        <f>+IFERROR(VLOOKUP(J12,Base!$D:$J,7,0),"-")</f>
        <v>6785714</v>
      </c>
      <c r="K20" s="15" t="str">
        <f>+IFERROR(VLOOKUP(K12,Base!$D:$J,7,0),"-")</f>
        <v>-</v>
      </c>
    </row>
    <row r="24" spans="1:11" x14ac:dyDescent="0.25">
      <c r="B24" s="3">
        <f>+B17</f>
        <v>2765700.4830917874</v>
      </c>
      <c r="C24" t="str">
        <f>+E24&amp;" - "&amp;F24</f>
        <v>2010 - I</v>
      </c>
      <c r="E24">
        <v>2010</v>
      </c>
      <c r="F24" t="s">
        <v>8</v>
      </c>
    </row>
    <row r="25" spans="1:11" x14ac:dyDescent="0.25">
      <c r="A25" s="3"/>
      <c r="B25" s="3">
        <f t="shared" ref="B25:B27" si="2">+B18</f>
        <v>2864758.4541062801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1" x14ac:dyDescent="0.25">
      <c r="B26" s="3">
        <f t="shared" si="2"/>
        <v>3021739.1304347827</v>
      </c>
      <c r="C26" t="str">
        <f t="shared" si="3"/>
        <v>2010 - III</v>
      </c>
      <c r="E26">
        <v>2010</v>
      </c>
      <c r="F26" t="s">
        <v>10</v>
      </c>
    </row>
    <row r="27" spans="1:11" x14ac:dyDescent="0.25">
      <c r="B27" s="3">
        <f t="shared" si="2"/>
        <v>2309178.7439613529</v>
      </c>
      <c r="C27" t="str">
        <f t="shared" si="3"/>
        <v>2010 - IV</v>
      </c>
      <c r="E27">
        <v>2010</v>
      </c>
      <c r="F27" t="s">
        <v>11</v>
      </c>
    </row>
    <row r="28" spans="1:11" x14ac:dyDescent="0.25">
      <c r="B28" s="3">
        <f>+C17</f>
        <v>3045238.0952380951</v>
      </c>
      <c r="C28" t="str">
        <f t="shared" si="3"/>
        <v>2011 - I</v>
      </c>
      <c r="E28">
        <v>2011</v>
      </c>
      <c r="F28" t="s">
        <v>8</v>
      </c>
    </row>
    <row r="29" spans="1:11" x14ac:dyDescent="0.25">
      <c r="B29" s="3">
        <f t="shared" ref="B29:B31" si="4">+C18</f>
        <v>2766666.6666666665</v>
      </c>
      <c r="C29" t="str">
        <f t="shared" si="3"/>
        <v>2011 - II</v>
      </c>
      <c r="E29">
        <v>2011</v>
      </c>
      <c r="F29" t="s">
        <v>9</v>
      </c>
    </row>
    <row r="30" spans="1:11" x14ac:dyDescent="0.25">
      <c r="B30" s="3">
        <f t="shared" si="4"/>
        <v>2925306.6880952381</v>
      </c>
      <c r="C30" t="str">
        <f t="shared" si="3"/>
        <v>2011 - III</v>
      </c>
      <c r="E30">
        <v>2011</v>
      </c>
      <c r="F30" t="s">
        <v>10</v>
      </c>
    </row>
    <row r="31" spans="1:11" x14ac:dyDescent="0.25">
      <c r="B31" s="3">
        <f t="shared" si="4"/>
        <v>3321428.5714285714</v>
      </c>
      <c r="C31" t="str">
        <f t="shared" si="3"/>
        <v>2011 - IV</v>
      </c>
      <c r="E31">
        <v>2011</v>
      </c>
      <c r="F31" t="s">
        <v>11</v>
      </c>
    </row>
    <row r="32" spans="1:11" x14ac:dyDescent="0.25">
      <c r="B32" s="3">
        <f>+D17</f>
        <v>3750000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3619047.6190476194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3676190.4761904762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3190476.1904761908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3618357.4879227052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3255797.1014492754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3185990.3381642513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3700483.0917874398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3694835.6807511738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3751173.7089201878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4255868.5446009384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4201877.9342723005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4014227.6422764231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4186991.8699186989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5030487.8048780486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4367886.1788617885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4588607.5949367089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5039473.6842105268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5685714.2857142854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5981433.333333333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6231182.795698924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5946969.6969696973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5776804.1237113401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6133514.986376022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5037037.0370370401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5294117.6470588204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5640000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>
        <f t="shared" si="11"/>
        <v>6785714</v>
      </c>
      <c r="C59" t="str">
        <f t="shared" si="3"/>
        <v>2018 - IV</v>
      </c>
      <c r="E59">
        <v>2018</v>
      </c>
      <c r="F59" t="s">
        <v>11</v>
      </c>
    </row>
    <row r="60" spans="2:6" x14ac:dyDescent="0.25">
      <c r="B60" s="3">
        <f>+K17</f>
        <v>7142857</v>
      </c>
      <c r="C60" t="str">
        <f t="shared" ref="C60:C63" si="12">+E60&amp;" - "&amp;F60</f>
        <v>2019 - I</v>
      </c>
      <c r="E60">
        <v>2019</v>
      </c>
      <c r="F60" t="s">
        <v>8</v>
      </c>
    </row>
    <row r="61" spans="2:6" x14ac:dyDescent="0.25">
      <c r="B61" s="3">
        <f t="shared" ref="B61:B63" si="13">+K18</f>
        <v>5899413</v>
      </c>
      <c r="C61" t="str">
        <f t="shared" si="12"/>
        <v>2019 - II</v>
      </c>
      <c r="E61">
        <v>2019</v>
      </c>
      <c r="F61" t="s">
        <v>9</v>
      </c>
    </row>
    <row r="62" spans="2:6" x14ac:dyDescent="0.25">
      <c r="B62" s="3" t="str">
        <f t="shared" si="13"/>
        <v>-</v>
      </c>
      <c r="C62" t="str">
        <f t="shared" si="12"/>
        <v>2019 - III</v>
      </c>
      <c r="E62">
        <v>2019</v>
      </c>
      <c r="F62" t="s">
        <v>10</v>
      </c>
    </row>
    <row r="63" spans="2:6" x14ac:dyDescent="0.25">
      <c r="B63" s="3" t="str">
        <f t="shared" si="13"/>
        <v>-</v>
      </c>
      <c r="C63" t="str">
        <f t="shared" si="12"/>
        <v>2019 - IV</v>
      </c>
      <c r="E63">
        <v>2019</v>
      </c>
      <c r="F6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8"/>
  <sheetViews>
    <sheetView showGridLines="0" tabSelected="1" topLeftCell="A7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3" width="5.7109375" customWidth="1"/>
    <col min="4" max="4" width="11.42578125" customWidth="1"/>
    <col min="5" max="13" width="15.7109375" customWidth="1"/>
    <col min="14" max="14" width="5.7109375" customWidth="1"/>
  </cols>
  <sheetData>
    <row r="3" spans="1:14" x14ac:dyDescent="0.25">
      <c r="H3" s="35" t="s">
        <v>67</v>
      </c>
      <c r="I3" s="35"/>
      <c r="J3" s="35"/>
      <c r="K3" s="35"/>
      <c r="L3" s="35"/>
    </row>
    <row r="4" spans="1:14" x14ac:dyDescent="0.25">
      <c r="H4" s="35"/>
      <c r="I4" s="35"/>
      <c r="J4" s="35"/>
      <c r="K4" s="35"/>
      <c r="L4" s="35"/>
    </row>
    <row r="5" spans="1:14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15.75" thickBot="1" x14ac:dyDescent="0.3"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24"/>
    </row>
    <row r="8" spans="1:14" ht="26.25" customHeight="1" thickBot="1" x14ac:dyDescent="0.3">
      <c r="C8" s="20"/>
      <c r="D8" s="22"/>
      <c r="E8" s="34" t="s">
        <v>56</v>
      </c>
      <c r="F8" s="34"/>
      <c r="G8" s="19"/>
      <c r="H8" s="34" t="s">
        <v>58</v>
      </c>
      <c r="I8" s="34"/>
      <c r="J8" s="19"/>
      <c r="K8" s="34" t="s">
        <v>57</v>
      </c>
      <c r="L8" s="34"/>
      <c r="M8" s="19"/>
      <c r="N8" s="25"/>
    </row>
    <row r="9" spans="1:14" ht="44.25" customHeight="1" thickBot="1" x14ac:dyDescent="0.3">
      <c r="A9" s="16">
        <v>2</v>
      </c>
      <c r="C9" s="20"/>
      <c r="D9" s="22"/>
      <c r="E9" s="36"/>
      <c r="F9" s="36"/>
      <c r="G9" s="31"/>
      <c r="H9" s="37" t="s">
        <v>45</v>
      </c>
      <c r="I9" s="38"/>
      <c r="J9" s="19"/>
      <c r="K9" s="32" t="s">
        <v>7</v>
      </c>
      <c r="L9" s="33"/>
      <c r="M9" s="19"/>
      <c r="N9" s="25"/>
    </row>
    <row r="10" spans="1:14" ht="26.25" customHeight="1" x14ac:dyDescent="0.25">
      <c r="C10" s="20"/>
      <c r="D10" s="22"/>
      <c r="E10" s="22"/>
      <c r="F10" s="22"/>
      <c r="G10" s="22"/>
      <c r="H10" s="18"/>
      <c r="I10" s="18"/>
      <c r="J10" s="18"/>
      <c r="K10" s="18"/>
      <c r="L10" s="22"/>
      <c r="M10" s="22"/>
      <c r="N10" s="25"/>
    </row>
    <row r="11" spans="1:14" x14ac:dyDescent="0.25"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5"/>
    </row>
    <row r="12" spans="1:14" x14ac:dyDescent="0.25">
      <c r="C12" s="2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</row>
    <row r="13" spans="1:14" x14ac:dyDescent="0.25"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5"/>
    </row>
    <row r="14" spans="1:14" x14ac:dyDescent="0.25">
      <c r="C14" s="2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5"/>
    </row>
    <row r="15" spans="1:14" x14ac:dyDescent="0.25"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5"/>
    </row>
    <row r="16" spans="1:14" x14ac:dyDescent="0.25"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5"/>
    </row>
    <row r="17" spans="3:14" x14ac:dyDescent="0.25"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5"/>
    </row>
    <row r="18" spans="3:14" x14ac:dyDescent="0.25"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5"/>
    </row>
    <row r="19" spans="3:14" x14ac:dyDescent="0.25"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</row>
    <row r="20" spans="3:14" x14ac:dyDescent="0.25"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3:14" x14ac:dyDescent="0.25"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3:14" x14ac:dyDescent="0.25">
      <c r="C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3:14" x14ac:dyDescent="0.25"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3:14" x14ac:dyDescent="0.25"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3:14" x14ac:dyDescent="0.25">
      <c r="C25" s="2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3:14" x14ac:dyDescent="0.25">
      <c r="C26" s="2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3:14" x14ac:dyDescent="0.25">
      <c r="C27" s="2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</row>
    <row r="28" spans="3:14" x14ac:dyDescent="0.25">
      <c r="C28" s="20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5"/>
    </row>
    <row r="29" spans="3:14" x14ac:dyDescent="0.25">
      <c r="C29" s="2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5"/>
    </row>
    <row r="30" spans="3:14" x14ac:dyDescent="0.25">
      <c r="C30" s="20"/>
      <c r="D30" s="22" t="s">
        <v>69</v>
      </c>
      <c r="E30" s="22"/>
      <c r="F30" s="22"/>
      <c r="G30" s="22"/>
      <c r="H30" s="22"/>
      <c r="I30" s="22"/>
      <c r="J30" s="22"/>
      <c r="K30" s="22"/>
      <c r="L30" s="22"/>
      <c r="M30" s="22"/>
      <c r="N30" s="25"/>
    </row>
    <row r="31" spans="3:14" ht="15.75" x14ac:dyDescent="0.25">
      <c r="C31" s="20"/>
      <c r="D31" s="29" t="s">
        <v>68</v>
      </c>
      <c r="E31" s="29" t="s">
        <v>59</v>
      </c>
      <c r="F31" s="29" t="s">
        <v>60</v>
      </c>
      <c r="G31" s="29" t="s">
        <v>61</v>
      </c>
      <c r="H31" s="29" t="s">
        <v>62</v>
      </c>
      <c r="I31" s="29" t="s">
        <v>63</v>
      </c>
      <c r="J31" s="29" t="s">
        <v>64</v>
      </c>
      <c r="K31" s="29" t="s">
        <v>66</v>
      </c>
      <c r="L31" s="29" t="s">
        <v>65</v>
      </c>
      <c r="M31" s="29" t="s">
        <v>70</v>
      </c>
      <c r="N31" s="25"/>
    </row>
    <row r="32" spans="3:14" ht="15.75" x14ac:dyDescent="0.25">
      <c r="C32" s="20"/>
      <c r="D32" s="29" t="str">
        <f>+Tabla!A17</f>
        <v>I</v>
      </c>
      <c r="E32" s="30">
        <f>+Tabla!B17</f>
        <v>2765700.4830917874</v>
      </c>
      <c r="F32" s="30">
        <f>+Tabla!C17</f>
        <v>3045238.0952380951</v>
      </c>
      <c r="G32" s="30">
        <f>+Tabla!D17</f>
        <v>3750000</v>
      </c>
      <c r="H32" s="30">
        <f>+Tabla!F17</f>
        <v>3694835.6807511738</v>
      </c>
      <c r="I32" s="30">
        <f>+Tabla!G17</f>
        <v>4014227.6422764231</v>
      </c>
      <c r="J32" s="30">
        <f>+Tabla!H17</f>
        <v>4588607.5949367089</v>
      </c>
      <c r="K32" s="30">
        <f>+Tabla!I17</f>
        <v>6231182.795698924</v>
      </c>
      <c r="L32" s="30">
        <f>+Tabla!J17</f>
        <v>5037037.0370370401</v>
      </c>
      <c r="M32" s="30">
        <f>+Tabla!K17</f>
        <v>7142857</v>
      </c>
      <c r="N32" s="25"/>
    </row>
    <row r="33" spans="3:14" ht="15.75" x14ac:dyDescent="0.25">
      <c r="C33" s="20"/>
      <c r="D33" s="29" t="str">
        <f>+Tabla!A18</f>
        <v>II</v>
      </c>
      <c r="E33" s="30">
        <f>+Tabla!B18</f>
        <v>2864758.4541062801</v>
      </c>
      <c r="F33" s="30">
        <f>+Tabla!C18</f>
        <v>2766666.6666666665</v>
      </c>
      <c r="G33" s="30">
        <f>+Tabla!D18</f>
        <v>3619047.6190476194</v>
      </c>
      <c r="H33" s="30">
        <f>+Tabla!F18</f>
        <v>3751173.7089201878</v>
      </c>
      <c r="I33" s="30">
        <f>+Tabla!G18</f>
        <v>4186991.8699186989</v>
      </c>
      <c r="J33" s="30">
        <f>+Tabla!H18</f>
        <v>5039473.6842105268</v>
      </c>
      <c r="K33" s="30">
        <f>+Tabla!I18</f>
        <v>5946969.6969696973</v>
      </c>
      <c r="L33" s="30">
        <f>+Tabla!J18</f>
        <v>5294117.6470588204</v>
      </c>
      <c r="M33" s="30">
        <f>+Tabla!K18</f>
        <v>5899413</v>
      </c>
      <c r="N33" s="25"/>
    </row>
    <row r="34" spans="3:14" ht="15.75" x14ac:dyDescent="0.25">
      <c r="C34" s="20"/>
      <c r="D34" s="29" t="str">
        <f>+Tabla!A19</f>
        <v>III</v>
      </c>
      <c r="E34" s="30">
        <f>+Tabla!B19</f>
        <v>3021739.1304347827</v>
      </c>
      <c r="F34" s="30">
        <f>+Tabla!C19</f>
        <v>2925306.6880952381</v>
      </c>
      <c r="G34" s="30">
        <f>+Tabla!D19</f>
        <v>3676190.4761904762</v>
      </c>
      <c r="H34" s="30">
        <f>+Tabla!F19</f>
        <v>4255868.5446009384</v>
      </c>
      <c r="I34" s="30">
        <f>+Tabla!G19</f>
        <v>5030487.8048780486</v>
      </c>
      <c r="J34" s="30">
        <f>+Tabla!H19</f>
        <v>5685714.2857142854</v>
      </c>
      <c r="K34" s="30">
        <f>+Tabla!I19</f>
        <v>5776804.1237113401</v>
      </c>
      <c r="L34" s="30">
        <f>+Tabla!J19</f>
        <v>5640000</v>
      </c>
      <c r="M34" s="30" t="str">
        <f>+Tabla!K19</f>
        <v>-</v>
      </c>
      <c r="N34" s="25"/>
    </row>
    <row r="35" spans="3:14" ht="15.75" x14ac:dyDescent="0.25">
      <c r="C35" s="20"/>
      <c r="D35" s="29" t="str">
        <f>+Tabla!A20</f>
        <v>IV</v>
      </c>
      <c r="E35" s="30">
        <f>+Tabla!B20</f>
        <v>2309178.7439613529</v>
      </c>
      <c r="F35" s="30">
        <f>+Tabla!C20</f>
        <v>3321428.5714285714</v>
      </c>
      <c r="G35" s="30">
        <f>+Tabla!D20</f>
        <v>3190476.1904761908</v>
      </c>
      <c r="H35" s="30">
        <f>+Tabla!F20</f>
        <v>4201877.9342723005</v>
      </c>
      <c r="I35" s="30">
        <f>+Tabla!G20</f>
        <v>4367886.1788617885</v>
      </c>
      <c r="J35" s="30">
        <f>+Tabla!H20</f>
        <v>5981433.333333333</v>
      </c>
      <c r="K35" s="30">
        <f>+Tabla!I20</f>
        <v>6133514.986376022</v>
      </c>
      <c r="L35" s="30">
        <f>+Tabla!J20</f>
        <v>6785714</v>
      </c>
      <c r="M35" s="30" t="str">
        <f>+Tabla!K20</f>
        <v>-</v>
      </c>
      <c r="N35" s="25"/>
    </row>
    <row r="36" spans="3:14" x14ac:dyDescent="0.25">
      <c r="C36" s="2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5"/>
    </row>
    <row r="37" spans="3:14" x14ac:dyDescent="0.25"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5"/>
    </row>
    <row r="38" spans="3:14" ht="15.75" thickBot="1" x14ac:dyDescent="0.3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2019-08-27T15:26:09Z</dcterms:modified>
</cp:coreProperties>
</file>